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activeTab="0"/>
  </bookViews>
  <sheets>
    <sheet sheetId="1" name="How to use" state="visible" r:id="rId4"/>
    <sheet sheetId="2" name="Flight log" state="visible" r:id="rId5"/>
    <sheet sheetId="3" name="Pilots" state="visible" r:id="rId6"/>
    <sheet sheetId="4" name="Aircraft" state="visible" r:id="rId7"/>
    <sheet sheetId="5" name="Totals" state="visible" r:id="rId8"/>
  </sheets>
  <calcPr calcId="171027" fullCalcOnLoad="1"/>
</workbook>
</file>

<file path=xl/sharedStrings.xml><?xml version="1.0" encoding="utf-8"?>
<sst xmlns="http://schemas.openxmlformats.org/spreadsheetml/2006/main" count="212" uniqueCount="169">
  <si>
    <t>Drone Flight Log Template</t>
  </si>
  <si>
    <t>A free Part 107 flight log with pilot and aircraft records and automatic totals</t>
  </si>
  <si>
    <t>Updated October 21, 2026</t>
  </si>
  <si>
    <t>How to use it</t>
  </si>
  <si>
    <t>1. Pilots and aircraft</t>
  </si>
  <si>
    <t>Add each pilot on the Pilots tab and each aircraft on the Aircraft tab. Do this once.</t>
  </si>
  <si>
    <t>2. One row per flight</t>
  </si>
  <si>
    <t>On the Flight log tab, add a row for every flight. Pick the pilot and the aircraft from the lists, and the certificate, registration and serial numbers fill in by themselves.</t>
  </si>
  <si>
    <t>3. Flight time</t>
  </si>
  <si>
    <t>Type the takeoff and landing times as hh:mm and the flight time works out on its own, even past midnight.</t>
  </si>
  <si>
    <t>4. Totals</t>
  </si>
  <si>
    <t>The Totals tab adds up flights and hours for each pilot and each aircraft: all time, the last 12 months and the last 90 days. Some drone insurance applications ask for exactly these numbers.</t>
  </si>
  <si>
    <t>5. Due dates</t>
  </si>
  <si>
    <t>The Pilots tab shows when each pilot’s recurrent training is due, and the Aircraft tab shows the days left on each registration from the date you copy off the certificate. Both turn orange 60 days before and red after.</t>
  </si>
  <si>
    <t>6. Google Sheets time zone</t>
  </si>
  <si>
    <t>Google Sheets copies start in US Eastern time. Before entering flights, open File, Settings and set the time zone to the one your flight dates use, then check the Totals as of date on the Totals tab. Totals, due dates and days left all count from today in that time zone. Excel uses your computer’s date, so this step is only for Google Sheets.</t>
  </si>
  <si>
    <t>Make the log hold up</t>
  </si>
  <si>
    <t>Same day</t>
  </si>
  <si>
    <t>Fill it in on the day of the flight, not from memory a week later.</t>
  </si>
  <si>
    <t>Bad days too</t>
  </si>
  <si>
    <t>Log aborted takeoffs, warnings and batteries pulled early. A log with only clean flights is the one nobody believes.</t>
  </si>
  <si>
    <t>Keep the source</t>
  </si>
  <si>
    <t>Keep the original flight log files from the aircraft next to this sheet. They come straight from the aircraft, so they back up what you typed.</t>
  </si>
  <si>
    <t>Monthly copy</t>
  </si>
  <si>
    <t>Once a month, save a dated PDF copy of the Flight log tab so there is a record of what it said at the time.</t>
  </si>
  <si>
    <t>Flights or missions</t>
  </si>
  <si>
    <t>Most aircraft log one flight per battery. Say which you are counting when you quote a number to a client or an insurer.</t>
  </si>
  <si>
    <t>Rules worth knowing</t>
  </si>
  <si>
    <t>Is a log required?</t>
  </si>
  <si>
    <t>Part 107 does not require a routine flight log, and this template is not an FAA form. A waiver or authorization can add its own conditions.</t>
  </si>
  <si>
    <t>Reporting</t>
  </si>
  <si>
    <t>Report to the FAA within 10 calendar days if anyone is seriously injured or loses consciousness, or if property other than the drone is damaged and costs more than $500 to repair, or was worth more than $500 if destroyed (14 CFR 107.9). File the report in FAADroneZone.</t>
  </si>
  <si>
    <t>Staying current</t>
  </si>
  <si>
    <t>A remote pilot must have passed the knowledge test or finished recurrent training within the previous 24 calendar months (14 CFR 107.65). The certificate itself does not expire.</t>
  </si>
  <si>
    <t>Registration</t>
  </si>
  <si>
    <t>Registering a drone for Part 107 in FAADroneZone costs $5 per drone and lasts three years. Copy the expiry date from your certificate onto the Aircraft tab.</t>
  </si>
  <si>
    <t>Every column on the Flight log tab</t>
  </si>
  <si>
    <t>Column</t>
  </si>
  <si>
    <t>What to write</t>
  </si>
  <si>
    <t>Why it is there</t>
  </si>
  <si>
    <t>Example</t>
  </si>
  <si>
    <t>Flight ID</t>
  </si>
  <si>
    <t>Your own reference, for example the date and a number.</t>
  </si>
  <si>
    <t>Makes one flight easy to find again in a client query or an insurance claim.</t>
  </si>
  <si>
    <t>2026-10-21-01</t>
  </si>
  <si>
    <t>Date</t>
  </si>
  <si>
    <t>The date of the flight.</t>
  </si>
  <si>
    <t>Anchors the flight to the weather, NOTAMs and airspace status of that day.</t>
  </si>
  <si>
    <t>10/21/2026</t>
  </si>
  <si>
    <t>Takeoff (local)</t>
  </si>
  <si>
    <t>Local time the aircraft left the ground.</t>
  </si>
  <si>
    <t>With the landing time, gives the flight time and places the flight in the day.</t>
  </si>
  <si>
    <t>09:14</t>
  </si>
  <si>
    <t>Landing (local)</t>
  </si>
  <si>
    <t>Local time the aircraft was back on the ground.</t>
  </si>
  <si>
    <t>Closes the flight. A flight past midnight still works out correctly.</t>
  </si>
  <si>
    <t>09:38</t>
  </si>
  <si>
    <t>Flight time (min)</t>
  </si>
  <si>
    <t>Filled in for you from takeoff and landing. Leave both blank for a takeoff that never happened and it will not count as a flight.</t>
  </si>
  <si>
    <t>Adds up to the flights and hours on the Totals tab.</t>
  </si>
  <si>
    <t>24</t>
  </si>
  <si>
    <t>Remote PIC</t>
  </si>
  <si>
    <t>The remote pilot in command. Pick a name from the Pilots tab.</t>
  </si>
  <si>
    <t>Shows who was legally responsible for the flight.</t>
  </si>
  <si>
    <t>Alex Rivera</t>
  </si>
  <si>
    <t>Certificate no.</t>
  </si>
  <si>
    <t>Filled in for you from the Pilots tab.</t>
  </si>
  <si>
    <t>Ties the flight to the pilot's Part 107 remote pilot certificate.</t>
  </si>
  <si>
    <t>4321987</t>
  </si>
  <si>
    <t>Visual observer</t>
  </si>
  <si>
    <t>Name of the visual observer, if you used one.</t>
  </si>
  <si>
    <t>Records who else was part of the crew that day.</t>
  </si>
  <si>
    <t>Sam Lee</t>
  </si>
  <si>
    <t>Aircraft</t>
  </si>
  <si>
    <t>Pick the aircraft from the Aircraft tab.</t>
  </si>
  <si>
    <t>Builds the hours for each airframe, which drive its maintenance.</t>
  </si>
  <si>
    <t>Mavic 3E #2</t>
  </si>
  <si>
    <t>FAA registration no.</t>
  </si>
  <si>
    <t>Filled in for you from the Aircraft tab.</t>
  </si>
  <si>
    <t>Every Part 107 aircraft has its own registration number.</t>
  </si>
  <si>
    <t>FA3XXXXXXX</t>
  </si>
  <si>
    <t>Serial no.</t>
  </si>
  <si>
    <t>Ties the flight to the exact airframe, even after a registration change.</t>
  </si>
  <si>
    <t>1581F5BKD23A0012</t>
  </si>
  <si>
    <t>Batteries used</t>
  </si>
  <si>
    <t>Battery serials or your own battery numbers.</t>
  </si>
  <si>
    <t>Lets you count cycles and spot a battery that keeps causing trouble.</t>
  </si>
  <si>
    <t>B3, B4</t>
  </si>
  <si>
    <t>Battery at landing (%)</t>
  </si>
  <si>
    <t>Charge left when the aircraft landed. Use the lowest if you swapped batteries.</t>
  </si>
  <si>
    <t>Shows you kept a margin, and flags flights that ended too low.</t>
  </si>
  <si>
    <t>31</t>
  </si>
  <si>
    <t>Location</t>
  </si>
  <si>
    <t>Site name or address.</t>
  </si>
  <si>
    <t>Lets you find every flight at one site.</t>
  </si>
  <si>
    <t>Riverside Substation, Tulsa OK</t>
  </si>
  <si>
    <t>Takeoff coordinates</t>
  </si>
  <si>
    <t>Latitude and longitude of the takeoff point.</t>
  </si>
  <si>
    <t>Proves where you actually were, more precisely than an address.</t>
  </si>
  <si>
    <t>36.1540, -95.9928</t>
  </si>
  <si>
    <t>Airspace class</t>
  </si>
  <si>
    <t>G, E, D, C or B at the takeoff point.</t>
  </si>
  <si>
    <t>Class B, C and D, and Class E at the surface around an airport, need ATC authorization before you fly.</t>
  </si>
  <si>
    <t>D</t>
  </si>
  <si>
    <t>Authorization or waiver no.</t>
  </si>
  <si>
    <t>LAANC or FAADroneZone authorization number, or waiver number. Leave blank if none was needed.</t>
  </si>
  <si>
    <t>Shows the flight was allowed in that airspace, or under that waiver.</t>
  </si>
  <si>
    <t>Ref. from LAANC approval</t>
  </si>
  <si>
    <t>Operation type</t>
  </si>
  <si>
    <t>Part 107, Part 107 with waiver, recreational or public aircraft.</t>
  </si>
  <si>
    <t>Makes clear which set of rules the flight was flown under.</t>
  </si>
  <si>
    <t>Part 107</t>
  </si>
  <si>
    <t>Client or job</t>
  </si>
  <si>
    <t>Who the flight was for.</t>
  </si>
  <si>
    <t>Turns the log into proof of work for invoices and clients.</t>
  </si>
  <si>
    <t>Utility inspection, North line</t>
  </si>
  <si>
    <t>Purpose</t>
  </si>
  <si>
    <t>Inspection, mapping, photo, training, test flight and so on.</t>
  </si>
  <si>
    <t>Separates paid work from training and test flights.</t>
  </si>
  <si>
    <t>Inspection</t>
  </si>
  <si>
    <t>Wind (mph)</t>
  </si>
  <si>
    <t>Wind speed, plus gusts if any.</t>
  </si>
  <si>
    <t>Shows the wind you flew in, against the wind limit of your aircraft.</t>
  </si>
  <si>
    <t>8, gusts 14</t>
  </si>
  <si>
    <t>Weather</t>
  </si>
  <si>
    <t>Sky, visibility and temperature.</t>
  </si>
  <si>
    <t>Part 107 needs at least 3 statute miles of visibility from the control station, and 500 ft below and 2,000 ft sideways from clouds.</t>
  </si>
  <si>
    <t>Clear, 10 mi, 68°F</t>
  </si>
  <si>
    <t>NOTAMs and TFRs checked</t>
  </si>
  <si>
    <t>Yes or No.</t>
  </si>
  <si>
    <t>Records that you checked airspace restrictions before the flight.</t>
  </si>
  <si>
    <t>Yes</t>
  </si>
  <si>
    <t>Preflight check done</t>
  </si>
  <si>
    <t>Part 107 requires a check that the aircraft is safe before every flight. This records that you did it.</t>
  </si>
  <si>
    <t>Max altitude (ft AGL)</t>
  </si>
  <si>
    <t>Highest point above the ground during the flight.</t>
  </si>
  <si>
    <t>Part 107 sets 400 ft above the ground. Within 400 ft of a structure you may go higher, but no more than 400 ft above its top, unless a waiver allows otherwise.</t>
  </si>
  <si>
    <t>220</t>
  </si>
  <si>
    <t>Anomalies and notes</t>
  </si>
  <si>
    <t>Warnings, aborted takeoffs, a battery pulled early, anything unusual.</t>
  </si>
  <si>
    <t>The most useful column. A log that includes the bad days is the one people believe.</t>
  </si>
  <si>
    <t>Compass warning at takeoff, recalibrated, flew normally</t>
  </si>
  <si>
    <t>FAA report needed</t>
  </si>
  <si>
    <t>Yes if anyone was seriously injured or lost consciousness, or if property other than the drone was damaged and costs more than $500 to repair, or was worth more than $500 if destroyed.</t>
  </si>
  <si>
    <t>Serious injury, loss of consciousness, and damage to other property costing over $500 to repair (or worth over $500 if destroyed) must be reported to the FAA within 10 calendar days (14 CFR 107.9).</t>
  </si>
  <si>
    <t>No</t>
  </si>
  <si>
    <t>Skip the typing</t>
  </si>
  <si>
    <t>DroneBundle fills in every flight from the flight log itself, files it to the right job, and keeps the hours for each pilot and aircraft. Learn more at dronebundle.com</t>
  </si>
  <si>
    <t>Pilot name</t>
  </si>
  <si>
    <t>Last knowledge test or recurrent training</t>
  </si>
  <si>
    <t>Current through</t>
  </si>
  <si>
    <t>Days left</t>
  </si>
  <si>
    <t>Phone or email</t>
  </si>
  <si>
    <t>Notes</t>
  </si>
  <si>
    <t>Aircraft name</t>
  </si>
  <si>
    <t>Make and model</t>
  </si>
  <si>
    <t>Registration expires</t>
  </si>
  <si>
    <t>Remote ID</t>
  </si>
  <si>
    <t>Remote ID module serial</t>
  </si>
  <si>
    <t>Flights and hours</t>
  </si>
  <si>
    <t>Counts every row on the Flight log tab with a date, a takeoff time and a landing time, dated today or earlier. Some drone insurance applications ask for exactly these numbers.</t>
  </si>
  <si>
    <t>Pilot</t>
  </si>
  <si>
    <t>Flights, all time</t>
  </si>
  <si>
    <t>Hours, all time</t>
  </si>
  <si>
    <t>Flights, last 12 months</t>
  </si>
  <si>
    <t>Hours, last 12 months</t>
  </si>
  <si>
    <t>Flights, last 90 days</t>
  </si>
  <si>
    <t>Hours, last 90 days</t>
  </si>
  <si>
    <t>All flights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</si>
</sst>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mm/dd/yyyy"/>
    <numFmt numFmtId="165" formatCode="hh:mm"/>
    <numFmt numFmtId="166" formatCode="0.0"/>
  </numFmts>
  <fonts count="14" x14ac:knownFonts="1">
    <font>
      <color theme="1"/>
      <family val="2"/>
      <scheme val="minor"/>
      <sz val="11"/>
      <name val="Calibri"/>
    </font>
    <font>
      <b/>
      <color rgb="FF1A2230"/>
      <sz val="20"/>
    </font>
    <font>
      <color rgb="FF6B7280"/>
      <sz val="12"/>
    </font>
    <font>
      <color rgb="FF6B7280"/>
      <sz val="10"/>
    </font>
    <font>
      <b/>
      <color rgb="FF1A2230"/>
      <sz val="13"/>
    </font>
    <font>
      <color rgb="FF1A2230"/>
      <sz val="11"/>
    </font>
    <font>
      <b/>
      <color rgb="FFFFFFFF"/>
      <sz val="10"/>
    </font>
    <font>
      <color rgb="FF1A2230"/>
      <sz val="10"/>
    </font>
    <font>
      <b/>
      <color rgb="FF2F6FED"/>
      <sz val="13"/>
    </font>
    <font>
      <u/>
      <color rgb="FF2F6FED"/>
      <sz val="11"/>
    </font>
    <font>
      <color rgb="FF6B7280"/>
    </font>
    <font>
      <b/>
      <color rgb="FF1A2230"/>
      <sz val="16"/>
    </font>
    <font>
      <b/>
      <color rgb="FF1A2230"/>
      <sz val="10"/>
    </font>
    <font>
      <b/>
      <color rgb="FF1A2230"/>
    </font>
  </fonts>
  <fills count="4">
    <fill>
      <patternFill patternType="none"/>
    </fill>
    <fill>
      <patternFill patternType="gray125"/>
    </fill>
    <fill>
      <patternFill patternType="solid">
        <fgColor rgb="FF1A2230"/>
      </patternFill>
    </fill>
    <fill>
      <patternFill patternType="solid">
        <fgColor rgb="FFF4F1EA"/>
      </patternFill>
    </fill>
  </fills>
  <borders count="2">
    <border>
      <left/>
      <right/>
      <top/>
      <bottom/>
      <diagonal/>
    </border>
    <border>
      <left/>
      <right/>
      <top/>
      <bottom style="thin">
        <color rgb="FFD9D4C7"/>
      </bottom>
      <diagonal/>
    </border>
  </borders>
  <cellStyleXfs count="1">
    <xf numFmtId="0" fontId="0" fillId="0" borderId="0"/>
  </cellStyleXfs>
  <cellXfs count="24">
    <xf numFmtId="0" fontId="0" fillId="0" borderId="0" xfId="0"/>
    <xf numFmtId="0" fontId="1" fillId="0" borderId="0" xfId="0" applyFont="1" applyAlignment="1">
      <alignment vertical="top"/>
    </xf>
    <xf numFmtId="0" fontId="2" fillId="0" borderId="0" xfId="0" applyFont="1" applyAlignment="1">
      <alignment vertical="top"/>
    </xf>
    <xf numFmtId="0" fontId="3" fillId="0" borderId="0" xfId="0" applyFont="1" applyAlignment="1">
      <alignment vertical="top"/>
    </xf>
    <xf numFmtId="0" fontId="4" fillId="0" borderId="0" xfId="0" applyFont="1" applyAlignment="1">
      <alignment vertical="top" wrapText="1"/>
    </xf>
    <xf numFmtId="0" fontId="5" fillId="0" borderId="0" xfId="0" applyFont="1" applyAlignment="1">
      <alignment vertical="top" wrapText="1"/>
    </xf>
    <xf numFmtId="0" fontId="6" fillId="2" borderId="1" xfId="0" applyFont="1" applyFill="1" applyBorder="1" applyAlignment="1">
      <alignment horizontal="left" vertical="center" wrapText="1"/>
    </xf>
    <xf numFmtId="0" fontId="7" fillId="0" borderId="1" xfId="0" applyFont="1" applyBorder="1" applyAlignment="1">
      <alignment vertical="top" wrapText="1"/>
    </xf>
    <xf numFmtId="0" fontId="8" fillId="0" borderId="0" xfId="0" applyFont="1"/>
    <xf numFmtId="0" fontId="9" fillId="0" borderId="0" xfId="0" applyFont="1" applyAlignment="1">
      <alignment wrapText="1"/>
    </xf>
    <xf numFmtId="164" fontId="0" fillId="0" borderId="0" xfId="0" applyNumberFormat="1"/>
    <xf numFmtId="165" fontId="0" fillId="0" borderId="0" xfId="0" applyNumberFormat="1"/>
    <xf numFmtId="1" fontId="10" fillId="0" borderId="0" xfId="0" applyNumberFormat="1" applyFont="1"/>
    <xf numFmtId="0" fontId="10" fillId="0" borderId="0" xfId="0" applyFont="1"/>
    <xf numFmtId="0" fontId="0" fillId="0" borderId="0" xfId="0" applyAlignment="1">
      <alignment vertical="top" wrapText="1"/>
    </xf>
    <xf numFmtId="164" fontId="10" fillId="0" borderId="0" xfId="0" applyNumberFormat="1" applyFont="1"/>
    <xf numFmtId="0" fontId="11" fillId="0" borderId="0" xfId="0" applyFont="1"/>
    <xf numFmtId="0" fontId="3" fillId="0" borderId="0" xfId="0" applyFont="1"/>
    <xf numFmtId="0" fontId="12" fillId="0" borderId="0" xfId="0" applyFont="1"/>
    <xf numFmtId="1" fontId="0" fillId="0" borderId="0" xfId="0" applyNumberFormat="1"/>
    <xf numFmtId="166" fontId="0" fillId="0" borderId="0" xfId="0" applyNumberFormat="1"/>
    <xf numFmtId="0" fontId="13" fillId="3" borderId="0" xfId="0" applyFont="1" applyFill="1"/>
    <xf numFmtId="1" fontId="13" fillId="3" borderId="0" xfId="0" applyNumberFormat="1" applyFont="1" applyFill="1"/>
    <xf numFmtId="166" fontId="13" fillId="3" borderId="0" xfId="0" applyNumberFormat="1" applyFont="1" applyFill="1"/>
  </cellXfs>
  <cellStyles count="1">
    <cellStyle name="Normal" xfId="0" builtinId="0"/>
  </cellStyles>
  <dxfs count="5">
    <dxf>
      <font>
        <b/>
        <color rgb="FF9B1C1C"/>
      </font>
      <fill>
        <patternFill patternType="solid">
          <bgColor rgb="FFF8D7DA"/>
        </patternFill>
      </fill>
    </dxf>
    <dxf>
      <font>
        <b/>
        <color rgb="FF9B1C1C"/>
      </font>
      <fill>
        <patternFill patternType="solid">
          <bgColor rgb="FFF8D7DA"/>
        </patternFill>
      </fill>
    </dxf>
    <dxf>
      <font>
        <color rgb="FF8A4B08"/>
      </font>
      <fill>
        <patternFill patternType="solid">
          <bgColor rgb="FFFDE8CF"/>
        </patternFill>
      </fill>
    </dxf>
    <dxf>
      <font>
        <b/>
        <color rgb="FF9B1C1C"/>
      </font>
      <fill>
        <patternFill patternType="solid">
          <bgColor rgb="FFF8D7DA"/>
        </patternFill>
      </fill>
    </dxf>
    <dxf>
      <font>
        <color rgb="FF8A4B08"/>
      </font>
      <fill>
        <patternFill patternType="solid">
          <bgColor rgb="FFFDE8C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ronebundle.com/tools/drone-flight-log-templa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F6FED"/>
  </sheetPr>
  <dimension ref="B2:E58"/>
  <sheetViews>
    <sheetView workbookViewId="0" showGridLines="0"/>
  </sheetViews>
  <sheetFormatPr defaultRowHeight="15" outlineLevelRow="0" outlineLevelCol="0" x14ac:dyDescent="55"/>
  <cols>
    <col min="1" max="1" width="4" customWidth="1"/>
    <col min="2" max="2" width="30" customWidth="1"/>
    <col min="3" max="4" width="60" customWidth="1"/>
    <col min="5" max="5" width="30" customWidth="1"/>
  </cols>
  <sheetData>
    <row r="2" spans="2:2" x14ac:dyDescent="0.25">
      <c r="B2" s="1" t="s">
        <v>0</v>
      </c>
    </row>
    <row r="3" spans="2:2" x14ac:dyDescent="0.25">
      <c r="B3" s="2" t="s">
        <v>1</v>
      </c>
    </row>
    <row r="4" spans="2:2" x14ac:dyDescent="0.25">
      <c r="B4" s="3" t="s">
        <v>2</v>
      </c>
    </row>
    <row r="6" spans="2:2" x14ac:dyDescent="0.25">
      <c r="B6" s="4" t="s">
        <v>3</v>
      </c>
    </row>
    <row r="7" spans="2:3" x14ac:dyDescent="0.25">
      <c r="B7" s="5" t="s">
        <v>4</v>
      </c>
      <c r="C7" s="5" t="s">
        <v>5</v>
      </c>
    </row>
    <row r="8" spans="2:3" x14ac:dyDescent="0.25">
      <c r="B8" s="5" t="s">
        <v>6</v>
      </c>
      <c r="C8" s="5" t="s">
        <v>7</v>
      </c>
    </row>
    <row r="9" spans="2:3" x14ac:dyDescent="0.25">
      <c r="B9" s="5" t="s">
        <v>8</v>
      </c>
      <c r="C9" s="5" t="s">
        <v>9</v>
      </c>
    </row>
    <row r="10" spans="2:3" x14ac:dyDescent="0.25">
      <c r="B10" s="5" t="s">
        <v>10</v>
      </c>
      <c r="C10" s="5" t="s">
        <v>11</v>
      </c>
    </row>
    <row r="11" spans="2:3" x14ac:dyDescent="0.25">
      <c r="B11" s="5" t="s">
        <v>12</v>
      </c>
      <c r="C11" s="5" t="s">
        <v>13</v>
      </c>
    </row>
    <row r="12" spans="2:3" x14ac:dyDescent="0.25">
      <c r="B12" s="5" t="s">
        <v>14</v>
      </c>
      <c r="C12" s="5" t="s">
        <v>15</v>
      </c>
    </row>
    <row r="14" spans="2:2" x14ac:dyDescent="0.25">
      <c r="B14" s="4" t="s">
        <v>16</v>
      </c>
    </row>
    <row r="15" spans="2:3" x14ac:dyDescent="0.25">
      <c r="B15" s="5" t="s">
        <v>17</v>
      </c>
      <c r="C15" s="5" t="s">
        <v>18</v>
      </c>
    </row>
    <row r="16" spans="2:3" x14ac:dyDescent="0.25">
      <c r="B16" s="5" t="s">
        <v>19</v>
      </c>
      <c r="C16" s="5" t="s">
        <v>20</v>
      </c>
    </row>
    <row r="17" spans="2:3" x14ac:dyDescent="0.25">
      <c r="B17" s="5" t="s">
        <v>21</v>
      </c>
      <c r="C17" s="5" t="s">
        <v>22</v>
      </c>
    </row>
    <row r="18" spans="2:3" x14ac:dyDescent="0.25">
      <c r="B18" s="5" t="s">
        <v>23</v>
      </c>
      <c r="C18" s="5" t="s">
        <v>24</v>
      </c>
    </row>
    <row r="19" spans="2:3" x14ac:dyDescent="0.25">
      <c r="B19" s="5" t="s">
        <v>25</v>
      </c>
      <c r="C19" s="5" t="s">
        <v>26</v>
      </c>
    </row>
    <row r="21" spans="2:2" x14ac:dyDescent="0.25">
      <c r="B21" s="4" t="s">
        <v>27</v>
      </c>
    </row>
    <row r="22" spans="2:3" x14ac:dyDescent="0.25">
      <c r="B22" s="5" t="s">
        <v>28</v>
      </c>
      <c r="C22" s="5" t="s">
        <v>29</v>
      </c>
    </row>
    <row r="23" spans="2:3" x14ac:dyDescent="0.25">
      <c r="B23" s="5" t="s">
        <v>30</v>
      </c>
      <c r="C23" s="5" t="s">
        <v>31</v>
      </c>
    </row>
    <row r="24" spans="2:3" x14ac:dyDescent="0.25">
      <c r="B24" s="5" t="s">
        <v>32</v>
      </c>
      <c r="C24" s="5" t="s">
        <v>33</v>
      </c>
    </row>
    <row r="25" spans="2:3" x14ac:dyDescent="0.25">
      <c r="B25" s="5" t="s">
        <v>34</v>
      </c>
      <c r="C25" s="5" t="s">
        <v>35</v>
      </c>
    </row>
    <row r="27" spans="2:2" x14ac:dyDescent="0.25">
      <c r="B27" s="4" t="s">
        <v>36</v>
      </c>
    </row>
    <row r="28" ht="34" customHeight="1" spans="2:5" x14ac:dyDescent="0.25">
      <c r="B28" s="6" t="s">
        <v>37</v>
      </c>
      <c r="C28" s="6" t="s">
        <v>38</v>
      </c>
      <c r="D28" s="6" t="s">
        <v>39</v>
      </c>
      <c r="E28" s="6" t="s">
        <v>40</v>
      </c>
    </row>
    <row r="29" spans="2:5" x14ac:dyDescent="0.25">
      <c r="B29" s="7" t="s">
        <v>41</v>
      </c>
      <c r="C29" s="7" t="s">
        <v>42</v>
      </c>
      <c r="D29" s="7" t="s">
        <v>43</v>
      </c>
      <c r="E29" s="7" t="s">
        <v>44</v>
      </c>
    </row>
    <row r="30" spans="2:5" x14ac:dyDescent="0.25">
      <c r="B30" s="7" t="s">
        <v>45</v>
      </c>
      <c r="C30" s="7" t="s">
        <v>46</v>
      </c>
      <c r="D30" s="7" t="s">
        <v>47</v>
      </c>
      <c r="E30" s="7" t="s">
        <v>48</v>
      </c>
    </row>
    <row r="31" spans="2:5" x14ac:dyDescent="0.25">
      <c r="B31" s="7" t="s">
        <v>49</v>
      </c>
      <c r="C31" s="7" t="s">
        <v>50</v>
      </c>
      <c r="D31" s="7" t="s">
        <v>51</v>
      </c>
      <c r="E31" s="7" t="s">
        <v>52</v>
      </c>
    </row>
    <row r="32" spans="2:5" x14ac:dyDescent="0.25">
      <c r="B32" s="7" t="s">
        <v>53</v>
      </c>
      <c r="C32" s="7" t="s">
        <v>54</v>
      </c>
      <c r="D32" s="7" t="s">
        <v>55</v>
      </c>
      <c r="E32" s="7" t="s">
        <v>56</v>
      </c>
    </row>
    <row r="33" spans="2:5" x14ac:dyDescent="0.25">
      <c r="B33" s="7" t="s">
        <v>57</v>
      </c>
      <c r="C33" s="7" t="s">
        <v>58</v>
      </c>
      <c r="D33" s="7" t="s">
        <v>59</v>
      </c>
      <c r="E33" s="7" t="s">
        <v>60</v>
      </c>
    </row>
    <row r="34" spans="2:5" x14ac:dyDescent="0.25">
      <c r="B34" s="7" t="s">
        <v>61</v>
      </c>
      <c r="C34" s="7" t="s">
        <v>62</v>
      </c>
      <c r="D34" s="7" t="s">
        <v>63</v>
      </c>
      <c r="E34" s="7" t="s">
        <v>64</v>
      </c>
    </row>
    <row r="35" spans="2:5" x14ac:dyDescent="0.25">
      <c r="B35" s="7" t="s">
        <v>65</v>
      </c>
      <c r="C35" s="7" t="s">
        <v>66</v>
      </c>
      <c r="D35" s="7" t="s">
        <v>67</v>
      </c>
      <c r="E35" s="7" t="s">
        <v>68</v>
      </c>
    </row>
    <row r="36" spans="2:5" x14ac:dyDescent="0.25">
      <c r="B36" s="7" t="s">
        <v>69</v>
      </c>
      <c r="C36" s="7" t="s">
        <v>70</v>
      </c>
      <c r="D36" s="7" t="s">
        <v>71</v>
      </c>
      <c r="E36" s="7" t="s">
        <v>72</v>
      </c>
    </row>
    <row r="37" spans="2:5" x14ac:dyDescent="0.25">
      <c r="B37" s="7" t="s">
        <v>73</v>
      </c>
      <c r="C37" s="7" t="s">
        <v>74</v>
      </c>
      <c r="D37" s="7" t="s">
        <v>75</v>
      </c>
      <c r="E37" s="7" t="s">
        <v>76</v>
      </c>
    </row>
    <row r="38" spans="2:5" x14ac:dyDescent="0.25">
      <c r="B38" s="7" t="s">
        <v>77</v>
      </c>
      <c r="C38" s="7" t="s">
        <v>78</v>
      </c>
      <c r="D38" s="7" t="s">
        <v>79</v>
      </c>
      <c r="E38" s="7" t="s">
        <v>80</v>
      </c>
    </row>
    <row r="39" spans="2:5" x14ac:dyDescent="0.25">
      <c r="B39" s="7" t="s">
        <v>81</v>
      </c>
      <c r="C39" s="7" t="s">
        <v>78</v>
      </c>
      <c r="D39" s="7" t="s">
        <v>82</v>
      </c>
      <c r="E39" s="7" t="s">
        <v>83</v>
      </c>
    </row>
    <row r="40" spans="2:5" x14ac:dyDescent="0.25">
      <c r="B40" s="7" t="s">
        <v>84</v>
      </c>
      <c r="C40" s="7" t="s">
        <v>85</v>
      </c>
      <c r="D40" s="7" t="s">
        <v>86</v>
      </c>
      <c r="E40" s="7" t="s">
        <v>87</v>
      </c>
    </row>
    <row r="41" spans="2:5" x14ac:dyDescent="0.25">
      <c r="B41" s="7" t="s">
        <v>88</v>
      </c>
      <c r="C41" s="7" t="s">
        <v>89</v>
      </c>
      <c r="D41" s="7" t="s">
        <v>90</v>
      </c>
      <c r="E41" s="7" t="s">
        <v>91</v>
      </c>
    </row>
    <row r="42" spans="2:5" x14ac:dyDescent="0.25">
      <c r="B42" s="7" t="s">
        <v>92</v>
      </c>
      <c r="C42" s="7" t="s">
        <v>93</v>
      </c>
      <c r="D42" s="7" t="s">
        <v>94</v>
      </c>
      <c r="E42" s="7" t="s">
        <v>95</v>
      </c>
    </row>
    <row r="43" spans="2:5" x14ac:dyDescent="0.25">
      <c r="B43" s="7" t="s">
        <v>96</v>
      </c>
      <c r="C43" s="7" t="s">
        <v>97</v>
      </c>
      <c r="D43" s="7" t="s">
        <v>98</v>
      </c>
      <c r="E43" s="7" t="s">
        <v>99</v>
      </c>
    </row>
    <row r="44" spans="2:5" x14ac:dyDescent="0.25">
      <c r="B44" s="7" t="s">
        <v>100</v>
      </c>
      <c r="C44" s="7" t="s">
        <v>101</v>
      </c>
      <c r="D44" s="7" t="s">
        <v>102</v>
      </c>
      <c r="E44" s="7" t="s">
        <v>103</v>
      </c>
    </row>
    <row r="45" spans="2:5" x14ac:dyDescent="0.25">
      <c r="B45" s="7" t="s">
        <v>104</v>
      </c>
      <c r="C45" s="7" t="s">
        <v>105</v>
      </c>
      <c r="D45" s="7" t="s">
        <v>106</v>
      </c>
      <c r="E45" s="7" t="s">
        <v>107</v>
      </c>
    </row>
    <row r="46" spans="2:5" x14ac:dyDescent="0.25">
      <c r="B46" s="7" t="s">
        <v>108</v>
      </c>
      <c r="C46" s="7" t="s">
        <v>109</v>
      </c>
      <c r="D46" s="7" t="s">
        <v>110</v>
      </c>
      <c r="E46" s="7" t="s">
        <v>111</v>
      </c>
    </row>
    <row r="47" spans="2:5" x14ac:dyDescent="0.25">
      <c r="B47" s="7" t="s">
        <v>112</v>
      </c>
      <c r="C47" s="7" t="s">
        <v>113</v>
      </c>
      <c r="D47" s="7" t="s">
        <v>114</v>
      </c>
      <c r="E47" s="7" t="s">
        <v>115</v>
      </c>
    </row>
    <row r="48" spans="2:5" x14ac:dyDescent="0.25">
      <c r="B48" s="7" t="s">
        <v>116</v>
      </c>
      <c r="C48" s="7" t="s">
        <v>117</v>
      </c>
      <c r="D48" s="7" t="s">
        <v>118</v>
      </c>
      <c r="E48" s="7" t="s">
        <v>119</v>
      </c>
    </row>
    <row r="49" spans="2:5" x14ac:dyDescent="0.25">
      <c r="B49" s="7" t="s">
        <v>120</v>
      </c>
      <c r="C49" s="7" t="s">
        <v>121</v>
      </c>
      <c r="D49" s="7" t="s">
        <v>122</v>
      </c>
      <c r="E49" s="7" t="s">
        <v>123</v>
      </c>
    </row>
    <row r="50" spans="2:5" x14ac:dyDescent="0.25">
      <c r="B50" s="7" t="s">
        <v>124</v>
      </c>
      <c r="C50" s="7" t="s">
        <v>125</v>
      </c>
      <c r="D50" s="7" t="s">
        <v>126</v>
      </c>
      <c r="E50" s="7" t="s">
        <v>127</v>
      </c>
    </row>
    <row r="51" spans="2:5" x14ac:dyDescent="0.25">
      <c r="B51" s="7" t="s">
        <v>128</v>
      </c>
      <c r="C51" s="7" t="s">
        <v>129</v>
      </c>
      <c r="D51" s="7" t="s">
        <v>130</v>
      </c>
      <c r="E51" s="7" t="s">
        <v>131</v>
      </c>
    </row>
    <row r="52" spans="2:5" x14ac:dyDescent="0.25">
      <c r="B52" s="7" t="s">
        <v>132</v>
      </c>
      <c r="C52" s="7" t="s">
        <v>129</v>
      </c>
      <c r="D52" s="7" t="s">
        <v>133</v>
      </c>
      <c r="E52" s="7" t="s">
        <v>131</v>
      </c>
    </row>
    <row r="53" spans="2:5" x14ac:dyDescent="0.25">
      <c r="B53" s="7" t="s">
        <v>134</v>
      </c>
      <c r="C53" s="7" t="s">
        <v>135</v>
      </c>
      <c r="D53" s="7" t="s">
        <v>136</v>
      </c>
      <c r="E53" s="7" t="s">
        <v>137</v>
      </c>
    </row>
    <row r="54" spans="2:5" x14ac:dyDescent="0.25">
      <c r="B54" s="7" t="s">
        <v>138</v>
      </c>
      <c r="C54" s="7" t="s">
        <v>139</v>
      </c>
      <c r="D54" s="7" t="s">
        <v>140</v>
      </c>
      <c r="E54" s="7" t="s">
        <v>141</v>
      </c>
    </row>
    <row r="55" spans="2:5" x14ac:dyDescent="0.25">
      <c r="B55" s="7" t="s">
        <v>142</v>
      </c>
      <c r="C55" s="7" t="s">
        <v>143</v>
      </c>
      <c r="D55" s="7" t="s">
        <v>144</v>
      </c>
      <c r="E55" s="7" t="s">
        <v>145</v>
      </c>
    </row>
    <row r="57" spans="2:2" x14ac:dyDescent="0.25">
      <c r="B57" s="8" t="s">
        <v>146</v>
      </c>
    </row>
    <row r="58" ht="32" customHeight="1" spans="2:3" x14ac:dyDescent="0.25">
      <c r="B58" s="9" t="s">
        <v>147</v>
      </c>
      <c r="C58" s="9"/>
    </row>
  </sheetData>
  <mergeCells count="1">
    <mergeCell ref="B58:C58"/>
  </mergeCells>
  <hyperlinks>
    <hyperlink ref="B58" r:id="rId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01"/>
  <sheetViews>
    <sheetView workbookViewId="0">
      <pane xSplit="2" ySplit="1" topLeftCell="C2" activePane="bottomRight" state="frozen"/>
      <selection pane="bottomRight"/>
    </sheetView>
  </sheetViews>
  <sheetFormatPr defaultRowHeight="15" outlineLevelRow="0" outlineLevelCol="0" x14ac:dyDescent="55"/>
  <cols>
    <col min="1" max="1" width="14" customWidth="1"/>
    <col min="2" max="2" width="12" customWidth="1"/>
    <col min="3" max="5" width="11" customWidth="1"/>
    <col min="6" max="6" width="18" customWidth="1"/>
    <col min="7" max="7" width="14" customWidth="1"/>
    <col min="8" max="8" width="16" customWidth="1"/>
    <col min="9" max="9" width="18" customWidth="1"/>
    <col min="10" max="10" width="15" customWidth="1"/>
    <col min="11" max="11" width="16" customWidth="1"/>
    <col min="12" max="12" width="14" customWidth="1"/>
    <col min="13" max="13" width="11" customWidth="1"/>
    <col min="14" max="14" width="22" customWidth="1"/>
    <col min="15" max="15" width="20" customWidth="1"/>
    <col min="17" max="17" width="18" customWidth="1"/>
    <col min="18" max="18" width="16" customWidth="1"/>
    <col min="19" max="19" width="18" customWidth="1"/>
    <col min="20" max="20" width="16" customWidth="1"/>
    <col min="21" max="21" width="10" customWidth="1"/>
    <col min="22" max="22" width="20" customWidth="1"/>
    <col min="23" max="25" width="11" customWidth="1"/>
    <col min="26" max="26" width="34" customWidth="1"/>
    <col min="27" max="27" width="11" customWidth="1"/>
  </cols>
  <sheetData>
    <row r="1" ht="34" customHeight="1" spans="1:27" x14ac:dyDescent="0.25">
      <c r="A1" s="6" t="s">
        <v>41</v>
      </c>
      <c r="B1" s="6" t="s">
        <v>45</v>
      </c>
      <c r="C1" s="6" t="s">
        <v>49</v>
      </c>
      <c r="D1" s="6" t="s">
        <v>53</v>
      </c>
      <c r="E1" s="6" t="s">
        <v>57</v>
      </c>
      <c r="F1" s="6" t="s">
        <v>61</v>
      </c>
      <c r="G1" s="6" t="s">
        <v>65</v>
      </c>
      <c r="H1" s="6" t="s">
        <v>69</v>
      </c>
      <c r="I1" s="6" t="s">
        <v>73</v>
      </c>
      <c r="J1" s="6" t="s">
        <v>77</v>
      </c>
      <c r="K1" s="6" t="s">
        <v>81</v>
      </c>
      <c r="L1" s="6" t="s">
        <v>84</v>
      </c>
      <c r="M1" s="6" t="s">
        <v>88</v>
      </c>
      <c r="N1" s="6" t="s">
        <v>92</v>
      </c>
      <c r="O1" s="6" t="s">
        <v>96</v>
      </c>
      <c r="P1" s="6" t="s">
        <v>100</v>
      </c>
      <c r="Q1" s="6" t="s">
        <v>104</v>
      </c>
      <c r="R1" s="6" t="s">
        <v>108</v>
      </c>
      <c r="S1" s="6" t="s">
        <v>112</v>
      </c>
      <c r="T1" s="6" t="s">
        <v>116</v>
      </c>
      <c r="U1" s="6" t="s">
        <v>120</v>
      </c>
      <c r="V1" s="6" t="s">
        <v>124</v>
      </c>
      <c r="W1" s="6" t="s">
        <v>128</v>
      </c>
      <c r="X1" s="6" t="s">
        <v>132</v>
      </c>
      <c r="Y1" s="6" t="s">
        <v>134</v>
      </c>
      <c r="Z1" s="6" t="s">
        <v>138</v>
      </c>
      <c r="AA1" s="6" t="s">
        <v>142</v>
      </c>
    </row>
    <row r="2" spans="2:26" x14ac:dyDescent="0.25">
      <c r="B2" s="10"/>
      <c r="C2" s="11"/>
      <c r="D2" s="11"/>
      <c r="E2" s="12">
        <f>IF(OR(C2="",D2=""),"",ROUND(MOD(D2-C2,1)*1440,0))</f>
      </c>
      <c r="G2" s="13">
        <f>IF(F2="","",IFERROR(INDEX(Pilots!$B$2:$B$51,MATCH(F2,Pilots!$A$2:$A$51,0)),""))</f>
      </c>
      <c r="J2" s="13">
        <f>IF(I2="","",IFERROR(INDEX(Aircraft!$D$2:$D$51,MATCH(I2,Aircraft!$A$2:$A$51,0)),""))</f>
      </c>
      <c r="K2" s="13">
        <f>IF(I2="","",IFERROR(INDEX(Aircraft!$C$2:$C$51,MATCH(I2,Aircraft!$A$2:$A$51,0)),""))</f>
      </c>
      <c r="Z2" s="14"/>
    </row>
    <row r="3" spans="2:26" x14ac:dyDescent="0.25">
      <c r="B3" s="10"/>
      <c r="C3" s="11"/>
      <c r="D3" s="11"/>
      <c r="E3" s="12">
        <f>IF(OR(C3="",D3=""),"",ROUND(MOD(D3-C3,1)*1440,0))</f>
      </c>
      <c r="G3" s="13">
        <f>IF(F3="","",IFERROR(INDEX(Pilots!$B$2:$B$51,MATCH(F3,Pilots!$A$2:$A$51,0)),""))</f>
      </c>
      <c r="J3" s="13">
        <f>IF(I3="","",IFERROR(INDEX(Aircraft!$D$2:$D$51,MATCH(I3,Aircraft!$A$2:$A$51,0)),""))</f>
      </c>
      <c r="K3" s="13">
        <f>IF(I3="","",IFERROR(INDEX(Aircraft!$C$2:$C$51,MATCH(I3,Aircraft!$A$2:$A$51,0)),""))</f>
      </c>
      <c r="Z3" s="14"/>
    </row>
    <row r="4" spans="2:26" x14ac:dyDescent="0.25">
      <c r="B4" s="10"/>
      <c r="C4" s="11"/>
      <c r="D4" s="11"/>
      <c r="E4" s="12">
        <f>IF(OR(C4="",D4=""),"",ROUND(MOD(D4-C4,1)*1440,0))</f>
      </c>
      <c r="G4" s="13">
        <f>IF(F4="","",IFERROR(INDEX(Pilots!$B$2:$B$51,MATCH(F4,Pilots!$A$2:$A$51,0)),""))</f>
      </c>
      <c r="J4" s="13">
        <f>IF(I4="","",IFERROR(INDEX(Aircraft!$D$2:$D$51,MATCH(I4,Aircraft!$A$2:$A$51,0)),""))</f>
      </c>
      <c r="K4" s="13">
        <f>IF(I4="","",IFERROR(INDEX(Aircraft!$C$2:$C$51,MATCH(I4,Aircraft!$A$2:$A$51,0)),""))</f>
      </c>
      <c r="Z4" s="14"/>
    </row>
    <row r="5" spans="2:26" x14ac:dyDescent="0.25">
      <c r="B5" s="10"/>
      <c r="C5" s="11"/>
      <c r="D5" s="11"/>
      <c r="E5" s="12">
        <f>IF(OR(C5="",D5=""),"",ROUND(MOD(D5-C5,1)*1440,0))</f>
      </c>
      <c r="G5" s="13">
        <f>IF(F5="","",IFERROR(INDEX(Pilots!$B$2:$B$51,MATCH(F5,Pilots!$A$2:$A$51,0)),""))</f>
      </c>
      <c r="J5" s="13">
        <f>IF(I5="","",IFERROR(INDEX(Aircraft!$D$2:$D$51,MATCH(I5,Aircraft!$A$2:$A$51,0)),""))</f>
      </c>
      <c r="K5" s="13">
        <f>IF(I5="","",IFERROR(INDEX(Aircraft!$C$2:$C$51,MATCH(I5,Aircraft!$A$2:$A$51,0)),""))</f>
      </c>
      <c r="Z5" s="14"/>
    </row>
    <row r="6" spans="2:26" x14ac:dyDescent="0.25">
      <c r="B6" s="10"/>
      <c r="C6" s="11"/>
      <c r="D6" s="11"/>
      <c r="E6" s="12">
        <f>IF(OR(C6="",D6=""),"",ROUND(MOD(D6-C6,1)*1440,0))</f>
      </c>
      <c r="G6" s="13">
        <f>IF(F6="","",IFERROR(INDEX(Pilots!$B$2:$B$51,MATCH(F6,Pilots!$A$2:$A$51,0)),""))</f>
      </c>
      <c r="J6" s="13">
        <f>IF(I6="","",IFERROR(INDEX(Aircraft!$D$2:$D$51,MATCH(I6,Aircraft!$A$2:$A$51,0)),""))</f>
      </c>
      <c r="K6" s="13">
        <f>IF(I6="","",IFERROR(INDEX(Aircraft!$C$2:$C$51,MATCH(I6,Aircraft!$A$2:$A$51,0)),""))</f>
      </c>
      <c r="Z6" s="14"/>
    </row>
    <row r="7" spans="2:26" x14ac:dyDescent="0.25">
      <c r="B7" s="10"/>
      <c r="C7" s="11"/>
      <c r="D7" s="11"/>
      <c r="E7" s="12">
        <f>IF(OR(C7="",D7=""),"",ROUND(MOD(D7-C7,1)*1440,0))</f>
      </c>
      <c r="G7" s="13">
        <f>IF(F7="","",IFERROR(INDEX(Pilots!$B$2:$B$51,MATCH(F7,Pilots!$A$2:$A$51,0)),""))</f>
      </c>
      <c r="J7" s="13">
        <f>IF(I7="","",IFERROR(INDEX(Aircraft!$D$2:$D$51,MATCH(I7,Aircraft!$A$2:$A$51,0)),""))</f>
      </c>
      <c r="K7" s="13">
        <f>IF(I7="","",IFERROR(INDEX(Aircraft!$C$2:$C$51,MATCH(I7,Aircraft!$A$2:$A$51,0)),""))</f>
      </c>
      <c r="Z7" s="14"/>
    </row>
    <row r="8" spans="2:26" x14ac:dyDescent="0.25">
      <c r="B8" s="10"/>
      <c r="C8" s="11"/>
      <c r="D8" s="11"/>
      <c r="E8" s="12">
        <f>IF(OR(C8="",D8=""),"",ROUND(MOD(D8-C8,1)*1440,0))</f>
      </c>
      <c r="G8" s="13">
        <f>IF(F8="","",IFERROR(INDEX(Pilots!$B$2:$B$51,MATCH(F8,Pilots!$A$2:$A$51,0)),""))</f>
      </c>
      <c r="J8" s="13">
        <f>IF(I8="","",IFERROR(INDEX(Aircraft!$D$2:$D$51,MATCH(I8,Aircraft!$A$2:$A$51,0)),""))</f>
      </c>
      <c r="K8" s="13">
        <f>IF(I8="","",IFERROR(INDEX(Aircraft!$C$2:$C$51,MATCH(I8,Aircraft!$A$2:$A$51,0)),""))</f>
      </c>
      <c r="Z8" s="14"/>
    </row>
    <row r="9" spans="2:26" x14ac:dyDescent="0.25">
      <c r="B9" s="10"/>
      <c r="C9" s="11"/>
      <c r="D9" s="11"/>
      <c r="E9" s="12">
        <f>IF(OR(C9="",D9=""),"",ROUND(MOD(D9-C9,1)*1440,0))</f>
      </c>
      <c r="G9" s="13">
        <f>IF(F9="","",IFERROR(INDEX(Pilots!$B$2:$B$51,MATCH(F9,Pilots!$A$2:$A$51,0)),""))</f>
      </c>
      <c r="J9" s="13">
        <f>IF(I9="","",IFERROR(INDEX(Aircraft!$D$2:$D$51,MATCH(I9,Aircraft!$A$2:$A$51,0)),""))</f>
      </c>
      <c r="K9" s="13">
        <f>IF(I9="","",IFERROR(INDEX(Aircraft!$C$2:$C$51,MATCH(I9,Aircraft!$A$2:$A$51,0)),""))</f>
      </c>
      <c r="Z9" s="14"/>
    </row>
    <row r="10" spans="2:26" x14ac:dyDescent="0.25">
      <c r="B10" s="10"/>
      <c r="C10" s="11"/>
      <c r="D10" s="11"/>
      <c r="E10" s="12">
        <f>IF(OR(C10="",D10=""),"",ROUND(MOD(D10-C10,1)*1440,0))</f>
      </c>
      <c r="G10" s="13">
        <f>IF(F10="","",IFERROR(INDEX(Pilots!$B$2:$B$51,MATCH(F10,Pilots!$A$2:$A$51,0)),""))</f>
      </c>
      <c r="J10" s="13">
        <f>IF(I10="","",IFERROR(INDEX(Aircraft!$D$2:$D$51,MATCH(I10,Aircraft!$A$2:$A$51,0)),""))</f>
      </c>
      <c r="K10" s="13">
        <f>IF(I10="","",IFERROR(INDEX(Aircraft!$C$2:$C$51,MATCH(I10,Aircraft!$A$2:$A$51,0)),""))</f>
      </c>
      <c r="Z10" s="14"/>
    </row>
    <row r="11" spans="2:26" x14ac:dyDescent="0.25">
      <c r="B11" s="10"/>
      <c r="C11" s="11"/>
      <c r="D11" s="11"/>
      <c r="E11" s="12">
        <f>IF(OR(C11="",D11=""),"",ROUND(MOD(D11-C11,1)*1440,0))</f>
      </c>
      <c r="G11" s="13">
        <f>IF(F11="","",IFERROR(INDEX(Pilots!$B$2:$B$51,MATCH(F11,Pilots!$A$2:$A$51,0)),""))</f>
      </c>
      <c r="J11" s="13">
        <f>IF(I11="","",IFERROR(INDEX(Aircraft!$D$2:$D$51,MATCH(I11,Aircraft!$A$2:$A$51,0)),""))</f>
      </c>
      <c r="K11" s="13">
        <f>IF(I11="","",IFERROR(INDEX(Aircraft!$C$2:$C$51,MATCH(I11,Aircraft!$A$2:$A$51,0)),""))</f>
      </c>
      <c r="Z11" s="14"/>
    </row>
    <row r="12" spans="2:26" x14ac:dyDescent="0.25">
      <c r="B12" s="10"/>
      <c r="C12" s="11"/>
      <c r="D12" s="11"/>
      <c r="E12" s="12">
        <f>IF(OR(C12="",D12=""),"",ROUND(MOD(D12-C12,1)*1440,0))</f>
      </c>
      <c r="G12" s="13">
        <f>IF(F12="","",IFERROR(INDEX(Pilots!$B$2:$B$51,MATCH(F12,Pilots!$A$2:$A$51,0)),""))</f>
      </c>
      <c r="J12" s="13">
        <f>IF(I12="","",IFERROR(INDEX(Aircraft!$D$2:$D$51,MATCH(I12,Aircraft!$A$2:$A$51,0)),""))</f>
      </c>
      <c r="K12" s="13">
        <f>IF(I12="","",IFERROR(INDEX(Aircraft!$C$2:$C$51,MATCH(I12,Aircraft!$A$2:$A$51,0)),""))</f>
      </c>
      <c r="Z12" s="14"/>
    </row>
    <row r="13" spans="2:26" x14ac:dyDescent="0.25">
      <c r="B13" s="10"/>
      <c r="C13" s="11"/>
      <c r="D13" s="11"/>
      <c r="E13" s="12">
        <f>IF(OR(C13="",D13=""),"",ROUND(MOD(D13-C13,1)*1440,0))</f>
      </c>
      <c r="G13" s="13">
        <f>IF(F13="","",IFERROR(INDEX(Pilots!$B$2:$B$51,MATCH(F13,Pilots!$A$2:$A$51,0)),""))</f>
      </c>
      <c r="J13" s="13">
        <f>IF(I13="","",IFERROR(INDEX(Aircraft!$D$2:$D$51,MATCH(I13,Aircraft!$A$2:$A$51,0)),""))</f>
      </c>
      <c r="K13" s="13">
        <f>IF(I13="","",IFERROR(INDEX(Aircraft!$C$2:$C$51,MATCH(I13,Aircraft!$A$2:$A$51,0)),""))</f>
      </c>
      <c r="Z13" s="14"/>
    </row>
    <row r="14" spans="2:26" x14ac:dyDescent="0.25">
      <c r="B14" s="10"/>
      <c r="C14" s="11"/>
      <c r="D14" s="11"/>
      <c r="E14" s="12">
        <f>IF(OR(C14="",D14=""),"",ROUND(MOD(D14-C14,1)*1440,0))</f>
      </c>
      <c r="G14" s="13">
        <f>IF(F14="","",IFERROR(INDEX(Pilots!$B$2:$B$51,MATCH(F14,Pilots!$A$2:$A$51,0)),""))</f>
      </c>
      <c r="J14" s="13">
        <f>IF(I14="","",IFERROR(INDEX(Aircraft!$D$2:$D$51,MATCH(I14,Aircraft!$A$2:$A$51,0)),""))</f>
      </c>
      <c r="K14" s="13">
        <f>IF(I14="","",IFERROR(INDEX(Aircraft!$C$2:$C$51,MATCH(I14,Aircraft!$A$2:$A$51,0)),""))</f>
      </c>
      <c r="Z14" s="14"/>
    </row>
    <row r="15" spans="2:26" x14ac:dyDescent="0.25">
      <c r="B15" s="10"/>
      <c r="C15" s="11"/>
      <c r="D15" s="11"/>
      <c r="E15" s="12">
        <f>IF(OR(C15="",D15=""),"",ROUND(MOD(D15-C15,1)*1440,0))</f>
      </c>
      <c r="G15" s="13">
        <f>IF(F15="","",IFERROR(INDEX(Pilots!$B$2:$B$51,MATCH(F15,Pilots!$A$2:$A$51,0)),""))</f>
      </c>
      <c r="J15" s="13">
        <f>IF(I15="","",IFERROR(INDEX(Aircraft!$D$2:$D$51,MATCH(I15,Aircraft!$A$2:$A$51,0)),""))</f>
      </c>
      <c r="K15" s="13">
        <f>IF(I15="","",IFERROR(INDEX(Aircraft!$C$2:$C$51,MATCH(I15,Aircraft!$A$2:$A$51,0)),""))</f>
      </c>
      <c r="Z15" s="14"/>
    </row>
    <row r="16" spans="2:26" x14ac:dyDescent="0.25">
      <c r="B16" s="10"/>
      <c r="C16" s="11"/>
      <c r="D16" s="11"/>
      <c r="E16" s="12">
        <f>IF(OR(C16="",D16=""),"",ROUND(MOD(D16-C16,1)*1440,0))</f>
      </c>
      <c r="G16" s="13">
        <f>IF(F16="","",IFERROR(INDEX(Pilots!$B$2:$B$51,MATCH(F16,Pilots!$A$2:$A$51,0)),""))</f>
      </c>
      <c r="J16" s="13">
        <f>IF(I16="","",IFERROR(INDEX(Aircraft!$D$2:$D$51,MATCH(I16,Aircraft!$A$2:$A$51,0)),""))</f>
      </c>
      <c r="K16" s="13">
        <f>IF(I16="","",IFERROR(INDEX(Aircraft!$C$2:$C$51,MATCH(I16,Aircraft!$A$2:$A$51,0)),""))</f>
      </c>
      <c r="Z16" s="14"/>
    </row>
    <row r="17" spans="2:26" x14ac:dyDescent="0.25">
      <c r="B17" s="10"/>
      <c r="C17" s="11"/>
      <c r="D17" s="11"/>
      <c r="E17" s="12">
        <f>IF(OR(C17="",D17=""),"",ROUND(MOD(D17-C17,1)*1440,0))</f>
      </c>
      <c r="G17" s="13">
        <f>IF(F17="","",IFERROR(INDEX(Pilots!$B$2:$B$51,MATCH(F17,Pilots!$A$2:$A$51,0)),""))</f>
      </c>
      <c r="J17" s="13">
        <f>IF(I17="","",IFERROR(INDEX(Aircraft!$D$2:$D$51,MATCH(I17,Aircraft!$A$2:$A$51,0)),""))</f>
      </c>
      <c r="K17" s="13">
        <f>IF(I17="","",IFERROR(INDEX(Aircraft!$C$2:$C$51,MATCH(I17,Aircraft!$A$2:$A$51,0)),""))</f>
      </c>
      <c r="Z17" s="14"/>
    </row>
    <row r="18" spans="2:26" x14ac:dyDescent="0.25">
      <c r="B18" s="10"/>
      <c r="C18" s="11"/>
      <c r="D18" s="11"/>
      <c r="E18" s="12">
        <f>IF(OR(C18="",D18=""),"",ROUND(MOD(D18-C18,1)*1440,0))</f>
      </c>
      <c r="G18" s="13">
        <f>IF(F18="","",IFERROR(INDEX(Pilots!$B$2:$B$51,MATCH(F18,Pilots!$A$2:$A$51,0)),""))</f>
      </c>
      <c r="J18" s="13">
        <f>IF(I18="","",IFERROR(INDEX(Aircraft!$D$2:$D$51,MATCH(I18,Aircraft!$A$2:$A$51,0)),""))</f>
      </c>
      <c r="K18" s="13">
        <f>IF(I18="","",IFERROR(INDEX(Aircraft!$C$2:$C$51,MATCH(I18,Aircraft!$A$2:$A$51,0)),""))</f>
      </c>
      <c r="Z18" s="14"/>
    </row>
    <row r="19" spans="2:26" x14ac:dyDescent="0.25">
      <c r="B19" s="10"/>
      <c r="C19" s="11"/>
      <c r="D19" s="11"/>
      <c r="E19" s="12">
        <f>IF(OR(C19="",D19=""),"",ROUND(MOD(D19-C19,1)*1440,0))</f>
      </c>
      <c r="G19" s="13">
        <f>IF(F19="","",IFERROR(INDEX(Pilots!$B$2:$B$51,MATCH(F19,Pilots!$A$2:$A$51,0)),""))</f>
      </c>
      <c r="J19" s="13">
        <f>IF(I19="","",IFERROR(INDEX(Aircraft!$D$2:$D$51,MATCH(I19,Aircraft!$A$2:$A$51,0)),""))</f>
      </c>
      <c r="K19" s="13">
        <f>IF(I19="","",IFERROR(INDEX(Aircraft!$C$2:$C$51,MATCH(I19,Aircraft!$A$2:$A$51,0)),""))</f>
      </c>
      <c r="Z19" s="14"/>
    </row>
    <row r="20" spans="2:26" x14ac:dyDescent="0.25">
      <c r="B20" s="10"/>
      <c r="C20" s="11"/>
      <c r="D20" s="11"/>
      <c r="E20" s="12">
        <f>IF(OR(C20="",D20=""),"",ROUND(MOD(D20-C20,1)*1440,0))</f>
      </c>
      <c r="G20" s="13">
        <f>IF(F20="","",IFERROR(INDEX(Pilots!$B$2:$B$51,MATCH(F20,Pilots!$A$2:$A$51,0)),""))</f>
      </c>
      <c r="J20" s="13">
        <f>IF(I20="","",IFERROR(INDEX(Aircraft!$D$2:$D$51,MATCH(I20,Aircraft!$A$2:$A$51,0)),""))</f>
      </c>
      <c r="K20" s="13">
        <f>IF(I20="","",IFERROR(INDEX(Aircraft!$C$2:$C$51,MATCH(I20,Aircraft!$A$2:$A$51,0)),""))</f>
      </c>
      <c r="Z20" s="14"/>
    </row>
    <row r="21" spans="2:26" x14ac:dyDescent="0.25">
      <c r="B21" s="10"/>
      <c r="C21" s="11"/>
      <c r="D21" s="11"/>
      <c r="E21" s="12">
        <f>IF(OR(C21="",D21=""),"",ROUND(MOD(D21-C21,1)*1440,0))</f>
      </c>
      <c r="G21" s="13">
        <f>IF(F21="","",IFERROR(INDEX(Pilots!$B$2:$B$51,MATCH(F21,Pilots!$A$2:$A$51,0)),""))</f>
      </c>
      <c r="J21" s="13">
        <f>IF(I21="","",IFERROR(INDEX(Aircraft!$D$2:$D$51,MATCH(I21,Aircraft!$A$2:$A$51,0)),""))</f>
      </c>
      <c r="K21" s="13">
        <f>IF(I21="","",IFERROR(INDEX(Aircraft!$C$2:$C$51,MATCH(I21,Aircraft!$A$2:$A$51,0)),""))</f>
      </c>
      <c r="Z21" s="14"/>
    </row>
    <row r="22" spans="2:26" x14ac:dyDescent="0.25">
      <c r="B22" s="10"/>
      <c r="C22" s="11"/>
      <c r="D22" s="11"/>
      <c r="E22" s="12">
        <f>IF(OR(C22="",D22=""),"",ROUND(MOD(D22-C22,1)*1440,0))</f>
      </c>
      <c r="G22" s="13">
        <f>IF(F22="","",IFERROR(INDEX(Pilots!$B$2:$B$51,MATCH(F22,Pilots!$A$2:$A$51,0)),""))</f>
      </c>
      <c r="J22" s="13">
        <f>IF(I22="","",IFERROR(INDEX(Aircraft!$D$2:$D$51,MATCH(I22,Aircraft!$A$2:$A$51,0)),""))</f>
      </c>
      <c r="K22" s="13">
        <f>IF(I22="","",IFERROR(INDEX(Aircraft!$C$2:$C$51,MATCH(I22,Aircraft!$A$2:$A$51,0)),""))</f>
      </c>
      <c r="Z22" s="14"/>
    </row>
    <row r="23" spans="2:26" x14ac:dyDescent="0.25">
      <c r="B23" s="10"/>
      <c r="C23" s="11"/>
      <c r="D23" s="11"/>
      <c r="E23" s="12">
        <f>IF(OR(C23="",D23=""),"",ROUND(MOD(D23-C23,1)*1440,0))</f>
      </c>
      <c r="G23" s="13">
        <f>IF(F23="","",IFERROR(INDEX(Pilots!$B$2:$B$51,MATCH(F23,Pilots!$A$2:$A$51,0)),""))</f>
      </c>
      <c r="J23" s="13">
        <f>IF(I23="","",IFERROR(INDEX(Aircraft!$D$2:$D$51,MATCH(I23,Aircraft!$A$2:$A$51,0)),""))</f>
      </c>
      <c r="K23" s="13">
        <f>IF(I23="","",IFERROR(INDEX(Aircraft!$C$2:$C$51,MATCH(I23,Aircraft!$A$2:$A$51,0)),""))</f>
      </c>
      <c r="Z23" s="14"/>
    </row>
    <row r="24" spans="2:26" x14ac:dyDescent="0.25">
      <c r="B24" s="10"/>
      <c r="C24" s="11"/>
      <c r="D24" s="11"/>
      <c r="E24" s="12">
        <f>IF(OR(C24="",D24=""),"",ROUND(MOD(D24-C24,1)*1440,0))</f>
      </c>
      <c r="G24" s="13">
        <f>IF(F24="","",IFERROR(INDEX(Pilots!$B$2:$B$51,MATCH(F24,Pilots!$A$2:$A$51,0)),""))</f>
      </c>
      <c r="J24" s="13">
        <f>IF(I24="","",IFERROR(INDEX(Aircraft!$D$2:$D$51,MATCH(I24,Aircraft!$A$2:$A$51,0)),""))</f>
      </c>
      <c r="K24" s="13">
        <f>IF(I24="","",IFERROR(INDEX(Aircraft!$C$2:$C$51,MATCH(I24,Aircraft!$A$2:$A$51,0)),""))</f>
      </c>
      <c r="Z24" s="14"/>
    </row>
    <row r="25" spans="2:26" x14ac:dyDescent="0.25">
      <c r="B25" s="10"/>
      <c r="C25" s="11"/>
      <c r="D25" s="11"/>
      <c r="E25" s="12">
        <f>IF(OR(C25="",D25=""),"",ROUND(MOD(D25-C25,1)*1440,0))</f>
      </c>
      <c r="G25" s="13">
        <f>IF(F25="","",IFERROR(INDEX(Pilots!$B$2:$B$51,MATCH(F25,Pilots!$A$2:$A$51,0)),""))</f>
      </c>
      <c r="J25" s="13">
        <f>IF(I25="","",IFERROR(INDEX(Aircraft!$D$2:$D$51,MATCH(I25,Aircraft!$A$2:$A$51,0)),""))</f>
      </c>
      <c r="K25" s="13">
        <f>IF(I25="","",IFERROR(INDEX(Aircraft!$C$2:$C$51,MATCH(I25,Aircraft!$A$2:$A$51,0)),""))</f>
      </c>
      <c r="Z25" s="14"/>
    </row>
    <row r="26" spans="2:26" x14ac:dyDescent="0.25">
      <c r="B26" s="10"/>
      <c r="C26" s="11"/>
      <c r="D26" s="11"/>
      <c r="E26" s="12">
        <f>IF(OR(C26="",D26=""),"",ROUND(MOD(D26-C26,1)*1440,0))</f>
      </c>
      <c r="G26" s="13">
        <f>IF(F26="","",IFERROR(INDEX(Pilots!$B$2:$B$51,MATCH(F26,Pilots!$A$2:$A$51,0)),""))</f>
      </c>
      <c r="J26" s="13">
        <f>IF(I26="","",IFERROR(INDEX(Aircraft!$D$2:$D$51,MATCH(I26,Aircraft!$A$2:$A$51,0)),""))</f>
      </c>
      <c r="K26" s="13">
        <f>IF(I26="","",IFERROR(INDEX(Aircraft!$C$2:$C$51,MATCH(I26,Aircraft!$A$2:$A$51,0)),""))</f>
      </c>
      <c r="Z26" s="14"/>
    </row>
    <row r="27" spans="2:26" x14ac:dyDescent="0.25">
      <c r="B27" s="10"/>
      <c r="C27" s="11"/>
      <c r="D27" s="11"/>
      <c r="E27" s="12">
        <f>IF(OR(C27="",D27=""),"",ROUND(MOD(D27-C27,1)*1440,0))</f>
      </c>
      <c r="G27" s="13">
        <f>IF(F27="","",IFERROR(INDEX(Pilots!$B$2:$B$51,MATCH(F27,Pilots!$A$2:$A$51,0)),""))</f>
      </c>
      <c r="J27" s="13">
        <f>IF(I27="","",IFERROR(INDEX(Aircraft!$D$2:$D$51,MATCH(I27,Aircraft!$A$2:$A$51,0)),""))</f>
      </c>
      <c r="K27" s="13">
        <f>IF(I27="","",IFERROR(INDEX(Aircraft!$C$2:$C$51,MATCH(I27,Aircraft!$A$2:$A$51,0)),""))</f>
      </c>
      <c r="Z27" s="14"/>
    </row>
    <row r="28" spans="2:26" x14ac:dyDescent="0.25">
      <c r="B28" s="10"/>
      <c r="C28" s="11"/>
      <c r="D28" s="11"/>
      <c r="E28" s="12">
        <f>IF(OR(C28="",D28=""),"",ROUND(MOD(D28-C28,1)*1440,0))</f>
      </c>
      <c r="G28" s="13">
        <f>IF(F28="","",IFERROR(INDEX(Pilots!$B$2:$B$51,MATCH(F28,Pilots!$A$2:$A$51,0)),""))</f>
      </c>
      <c r="J28" s="13">
        <f>IF(I28="","",IFERROR(INDEX(Aircraft!$D$2:$D$51,MATCH(I28,Aircraft!$A$2:$A$51,0)),""))</f>
      </c>
      <c r="K28" s="13">
        <f>IF(I28="","",IFERROR(INDEX(Aircraft!$C$2:$C$51,MATCH(I28,Aircraft!$A$2:$A$51,0)),""))</f>
      </c>
      <c r="Z28" s="14"/>
    </row>
    <row r="29" spans="2:26" x14ac:dyDescent="0.25">
      <c r="B29" s="10"/>
      <c r="C29" s="11"/>
      <c r="D29" s="11"/>
      <c r="E29" s="12">
        <f>IF(OR(C29="",D29=""),"",ROUND(MOD(D29-C29,1)*1440,0))</f>
      </c>
      <c r="G29" s="13">
        <f>IF(F29="","",IFERROR(INDEX(Pilots!$B$2:$B$51,MATCH(F29,Pilots!$A$2:$A$51,0)),""))</f>
      </c>
      <c r="J29" s="13">
        <f>IF(I29="","",IFERROR(INDEX(Aircraft!$D$2:$D$51,MATCH(I29,Aircraft!$A$2:$A$51,0)),""))</f>
      </c>
      <c r="K29" s="13">
        <f>IF(I29="","",IFERROR(INDEX(Aircraft!$C$2:$C$51,MATCH(I29,Aircraft!$A$2:$A$51,0)),""))</f>
      </c>
      <c r="Z29" s="14"/>
    </row>
    <row r="30" spans="2:26" x14ac:dyDescent="0.25">
      <c r="B30" s="10"/>
      <c r="C30" s="11"/>
      <c r="D30" s="11"/>
      <c r="E30" s="12">
        <f>IF(OR(C30="",D30=""),"",ROUND(MOD(D30-C30,1)*1440,0))</f>
      </c>
      <c r="G30" s="13">
        <f>IF(F30="","",IFERROR(INDEX(Pilots!$B$2:$B$51,MATCH(F30,Pilots!$A$2:$A$51,0)),""))</f>
      </c>
      <c r="J30" s="13">
        <f>IF(I30="","",IFERROR(INDEX(Aircraft!$D$2:$D$51,MATCH(I30,Aircraft!$A$2:$A$51,0)),""))</f>
      </c>
      <c r="K30" s="13">
        <f>IF(I30="","",IFERROR(INDEX(Aircraft!$C$2:$C$51,MATCH(I30,Aircraft!$A$2:$A$51,0)),""))</f>
      </c>
      <c r="Z30" s="14"/>
    </row>
    <row r="31" spans="2:26" x14ac:dyDescent="0.25">
      <c r="B31" s="10"/>
      <c r="C31" s="11"/>
      <c r="D31" s="11"/>
      <c r="E31" s="12">
        <f>IF(OR(C31="",D31=""),"",ROUND(MOD(D31-C31,1)*1440,0))</f>
      </c>
      <c r="G31" s="13">
        <f>IF(F31="","",IFERROR(INDEX(Pilots!$B$2:$B$51,MATCH(F31,Pilots!$A$2:$A$51,0)),""))</f>
      </c>
      <c r="J31" s="13">
        <f>IF(I31="","",IFERROR(INDEX(Aircraft!$D$2:$D$51,MATCH(I31,Aircraft!$A$2:$A$51,0)),""))</f>
      </c>
      <c r="K31" s="13">
        <f>IF(I31="","",IFERROR(INDEX(Aircraft!$C$2:$C$51,MATCH(I31,Aircraft!$A$2:$A$51,0)),""))</f>
      </c>
      <c r="Z31" s="14"/>
    </row>
    <row r="32" spans="2:26" x14ac:dyDescent="0.25">
      <c r="B32" s="10"/>
      <c r="C32" s="11"/>
      <c r="D32" s="11"/>
      <c r="E32" s="12">
        <f>IF(OR(C32="",D32=""),"",ROUND(MOD(D32-C32,1)*1440,0))</f>
      </c>
      <c r="G32" s="13">
        <f>IF(F32="","",IFERROR(INDEX(Pilots!$B$2:$B$51,MATCH(F32,Pilots!$A$2:$A$51,0)),""))</f>
      </c>
      <c r="J32" s="13">
        <f>IF(I32="","",IFERROR(INDEX(Aircraft!$D$2:$D$51,MATCH(I32,Aircraft!$A$2:$A$51,0)),""))</f>
      </c>
      <c r="K32" s="13">
        <f>IF(I32="","",IFERROR(INDEX(Aircraft!$C$2:$C$51,MATCH(I32,Aircraft!$A$2:$A$51,0)),""))</f>
      </c>
      <c r="Z32" s="14"/>
    </row>
    <row r="33" spans="2:26" x14ac:dyDescent="0.25">
      <c r="B33" s="10"/>
      <c r="C33" s="11"/>
      <c r="D33" s="11"/>
      <c r="E33" s="12">
        <f>IF(OR(C33="",D33=""),"",ROUND(MOD(D33-C33,1)*1440,0))</f>
      </c>
      <c r="G33" s="13">
        <f>IF(F33="","",IFERROR(INDEX(Pilots!$B$2:$B$51,MATCH(F33,Pilots!$A$2:$A$51,0)),""))</f>
      </c>
      <c r="J33" s="13">
        <f>IF(I33="","",IFERROR(INDEX(Aircraft!$D$2:$D$51,MATCH(I33,Aircraft!$A$2:$A$51,0)),""))</f>
      </c>
      <c r="K33" s="13">
        <f>IF(I33="","",IFERROR(INDEX(Aircraft!$C$2:$C$51,MATCH(I33,Aircraft!$A$2:$A$51,0)),""))</f>
      </c>
      <c r="Z33" s="14"/>
    </row>
    <row r="34" spans="2:26" x14ac:dyDescent="0.25">
      <c r="B34" s="10"/>
      <c r="C34" s="11"/>
      <c r="D34" s="11"/>
      <c r="E34" s="12">
        <f>IF(OR(C34="",D34=""),"",ROUND(MOD(D34-C34,1)*1440,0))</f>
      </c>
      <c r="G34" s="13">
        <f>IF(F34="","",IFERROR(INDEX(Pilots!$B$2:$B$51,MATCH(F34,Pilots!$A$2:$A$51,0)),""))</f>
      </c>
      <c r="J34" s="13">
        <f>IF(I34="","",IFERROR(INDEX(Aircraft!$D$2:$D$51,MATCH(I34,Aircraft!$A$2:$A$51,0)),""))</f>
      </c>
      <c r="K34" s="13">
        <f>IF(I34="","",IFERROR(INDEX(Aircraft!$C$2:$C$51,MATCH(I34,Aircraft!$A$2:$A$51,0)),""))</f>
      </c>
      <c r="Z34" s="14"/>
    </row>
    <row r="35" spans="2:26" x14ac:dyDescent="0.25">
      <c r="B35" s="10"/>
      <c r="C35" s="11"/>
      <c r="D35" s="11"/>
      <c r="E35" s="12">
        <f>IF(OR(C35="",D35=""),"",ROUND(MOD(D35-C35,1)*1440,0))</f>
      </c>
      <c r="G35" s="13">
        <f>IF(F35="","",IFERROR(INDEX(Pilots!$B$2:$B$51,MATCH(F35,Pilots!$A$2:$A$51,0)),""))</f>
      </c>
      <c r="J35" s="13">
        <f>IF(I35="","",IFERROR(INDEX(Aircraft!$D$2:$D$51,MATCH(I35,Aircraft!$A$2:$A$51,0)),""))</f>
      </c>
      <c r="K35" s="13">
        <f>IF(I35="","",IFERROR(INDEX(Aircraft!$C$2:$C$51,MATCH(I35,Aircraft!$A$2:$A$51,0)),""))</f>
      </c>
      <c r="Z35" s="14"/>
    </row>
    <row r="36" spans="2:26" x14ac:dyDescent="0.25">
      <c r="B36" s="10"/>
      <c r="C36" s="11"/>
      <c r="D36" s="11"/>
      <c r="E36" s="12">
        <f>IF(OR(C36="",D36=""),"",ROUND(MOD(D36-C36,1)*1440,0))</f>
      </c>
      <c r="G36" s="13">
        <f>IF(F36="","",IFERROR(INDEX(Pilots!$B$2:$B$51,MATCH(F36,Pilots!$A$2:$A$51,0)),""))</f>
      </c>
      <c r="J36" s="13">
        <f>IF(I36="","",IFERROR(INDEX(Aircraft!$D$2:$D$51,MATCH(I36,Aircraft!$A$2:$A$51,0)),""))</f>
      </c>
      <c r="K36" s="13">
        <f>IF(I36="","",IFERROR(INDEX(Aircraft!$C$2:$C$51,MATCH(I36,Aircraft!$A$2:$A$51,0)),""))</f>
      </c>
      <c r="Z36" s="14"/>
    </row>
    <row r="37" spans="2:26" x14ac:dyDescent="0.25">
      <c r="B37" s="10"/>
      <c r="C37" s="11"/>
      <c r="D37" s="11"/>
      <c r="E37" s="12">
        <f>IF(OR(C37="",D37=""),"",ROUND(MOD(D37-C37,1)*1440,0))</f>
      </c>
      <c r="G37" s="13">
        <f>IF(F37="","",IFERROR(INDEX(Pilots!$B$2:$B$51,MATCH(F37,Pilots!$A$2:$A$51,0)),""))</f>
      </c>
      <c r="J37" s="13">
        <f>IF(I37="","",IFERROR(INDEX(Aircraft!$D$2:$D$51,MATCH(I37,Aircraft!$A$2:$A$51,0)),""))</f>
      </c>
      <c r="K37" s="13">
        <f>IF(I37="","",IFERROR(INDEX(Aircraft!$C$2:$C$51,MATCH(I37,Aircraft!$A$2:$A$51,0)),""))</f>
      </c>
      <c r="Z37" s="14"/>
    </row>
    <row r="38" spans="2:26" x14ac:dyDescent="0.25">
      <c r="B38" s="10"/>
      <c r="C38" s="11"/>
      <c r="D38" s="11"/>
      <c r="E38" s="12">
        <f>IF(OR(C38="",D38=""),"",ROUND(MOD(D38-C38,1)*1440,0))</f>
      </c>
      <c r="G38" s="13">
        <f>IF(F38="","",IFERROR(INDEX(Pilots!$B$2:$B$51,MATCH(F38,Pilots!$A$2:$A$51,0)),""))</f>
      </c>
      <c r="J38" s="13">
        <f>IF(I38="","",IFERROR(INDEX(Aircraft!$D$2:$D$51,MATCH(I38,Aircraft!$A$2:$A$51,0)),""))</f>
      </c>
      <c r="K38" s="13">
        <f>IF(I38="","",IFERROR(INDEX(Aircraft!$C$2:$C$51,MATCH(I38,Aircraft!$A$2:$A$51,0)),""))</f>
      </c>
      <c r="Z38" s="14"/>
    </row>
    <row r="39" spans="2:26" x14ac:dyDescent="0.25">
      <c r="B39" s="10"/>
      <c r="C39" s="11"/>
      <c r="D39" s="11"/>
      <c r="E39" s="12">
        <f>IF(OR(C39="",D39=""),"",ROUND(MOD(D39-C39,1)*1440,0))</f>
      </c>
      <c r="G39" s="13">
        <f>IF(F39="","",IFERROR(INDEX(Pilots!$B$2:$B$51,MATCH(F39,Pilots!$A$2:$A$51,0)),""))</f>
      </c>
      <c r="J39" s="13">
        <f>IF(I39="","",IFERROR(INDEX(Aircraft!$D$2:$D$51,MATCH(I39,Aircraft!$A$2:$A$51,0)),""))</f>
      </c>
      <c r="K39" s="13">
        <f>IF(I39="","",IFERROR(INDEX(Aircraft!$C$2:$C$51,MATCH(I39,Aircraft!$A$2:$A$51,0)),""))</f>
      </c>
      <c r="Z39" s="14"/>
    </row>
    <row r="40" spans="2:26" x14ac:dyDescent="0.25">
      <c r="B40" s="10"/>
      <c r="C40" s="11"/>
      <c r="D40" s="11"/>
      <c r="E40" s="12">
        <f>IF(OR(C40="",D40=""),"",ROUND(MOD(D40-C40,1)*1440,0))</f>
      </c>
      <c r="G40" s="13">
        <f>IF(F40="","",IFERROR(INDEX(Pilots!$B$2:$B$51,MATCH(F40,Pilots!$A$2:$A$51,0)),""))</f>
      </c>
      <c r="J40" s="13">
        <f>IF(I40="","",IFERROR(INDEX(Aircraft!$D$2:$D$51,MATCH(I40,Aircraft!$A$2:$A$51,0)),""))</f>
      </c>
      <c r="K40" s="13">
        <f>IF(I40="","",IFERROR(INDEX(Aircraft!$C$2:$C$51,MATCH(I40,Aircraft!$A$2:$A$51,0)),""))</f>
      </c>
      <c r="Z40" s="14"/>
    </row>
    <row r="41" spans="2:26" x14ac:dyDescent="0.25">
      <c r="B41" s="10"/>
      <c r="C41" s="11"/>
      <c r="D41" s="11"/>
      <c r="E41" s="12">
        <f>IF(OR(C41="",D41=""),"",ROUND(MOD(D41-C41,1)*1440,0))</f>
      </c>
      <c r="G41" s="13">
        <f>IF(F41="","",IFERROR(INDEX(Pilots!$B$2:$B$51,MATCH(F41,Pilots!$A$2:$A$51,0)),""))</f>
      </c>
      <c r="J41" s="13">
        <f>IF(I41="","",IFERROR(INDEX(Aircraft!$D$2:$D$51,MATCH(I41,Aircraft!$A$2:$A$51,0)),""))</f>
      </c>
      <c r="K41" s="13">
        <f>IF(I41="","",IFERROR(INDEX(Aircraft!$C$2:$C$51,MATCH(I41,Aircraft!$A$2:$A$51,0)),""))</f>
      </c>
      <c r="Z41" s="14"/>
    </row>
    <row r="42" spans="2:26" x14ac:dyDescent="0.25">
      <c r="B42" s="10"/>
      <c r="C42" s="11"/>
      <c r="D42" s="11"/>
      <c r="E42" s="12">
        <f>IF(OR(C42="",D42=""),"",ROUND(MOD(D42-C42,1)*1440,0))</f>
      </c>
      <c r="G42" s="13">
        <f>IF(F42="","",IFERROR(INDEX(Pilots!$B$2:$B$51,MATCH(F42,Pilots!$A$2:$A$51,0)),""))</f>
      </c>
      <c r="J42" s="13">
        <f>IF(I42="","",IFERROR(INDEX(Aircraft!$D$2:$D$51,MATCH(I42,Aircraft!$A$2:$A$51,0)),""))</f>
      </c>
      <c r="K42" s="13">
        <f>IF(I42="","",IFERROR(INDEX(Aircraft!$C$2:$C$51,MATCH(I42,Aircraft!$A$2:$A$51,0)),""))</f>
      </c>
      <c r="Z42" s="14"/>
    </row>
    <row r="43" spans="2:26" x14ac:dyDescent="0.25">
      <c r="B43" s="10"/>
      <c r="C43" s="11"/>
      <c r="D43" s="11"/>
      <c r="E43" s="12">
        <f>IF(OR(C43="",D43=""),"",ROUND(MOD(D43-C43,1)*1440,0))</f>
      </c>
      <c r="G43" s="13">
        <f>IF(F43="","",IFERROR(INDEX(Pilots!$B$2:$B$51,MATCH(F43,Pilots!$A$2:$A$51,0)),""))</f>
      </c>
      <c r="J43" s="13">
        <f>IF(I43="","",IFERROR(INDEX(Aircraft!$D$2:$D$51,MATCH(I43,Aircraft!$A$2:$A$51,0)),""))</f>
      </c>
      <c r="K43" s="13">
        <f>IF(I43="","",IFERROR(INDEX(Aircraft!$C$2:$C$51,MATCH(I43,Aircraft!$A$2:$A$51,0)),""))</f>
      </c>
      <c r="Z43" s="14"/>
    </row>
    <row r="44" spans="2:26" x14ac:dyDescent="0.25">
      <c r="B44" s="10"/>
      <c r="C44" s="11"/>
      <c r="D44" s="11"/>
      <c r="E44" s="12">
        <f>IF(OR(C44="",D44=""),"",ROUND(MOD(D44-C44,1)*1440,0))</f>
      </c>
      <c r="G44" s="13">
        <f>IF(F44="","",IFERROR(INDEX(Pilots!$B$2:$B$51,MATCH(F44,Pilots!$A$2:$A$51,0)),""))</f>
      </c>
      <c r="J44" s="13">
        <f>IF(I44="","",IFERROR(INDEX(Aircraft!$D$2:$D$51,MATCH(I44,Aircraft!$A$2:$A$51,0)),""))</f>
      </c>
      <c r="K44" s="13">
        <f>IF(I44="","",IFERROR(INDEX(Aircraft!$C$2:$C$51,MATCH(I44,Aircraft!$A$2:$A$51,0)),""))</f>
      </c>
      <c r="Z44" s="14"/>
    </row>
    <row r="45" spans="2:26" x14ac:dyDescent="0.25">
      <c r="B45" s="10"/>
      <c r="C45" s="11"/>
      <c r="D45" s="11"/>
      <c r="E45" s="12">
        <f>IF(OR(C45="",D45=""),"",ROUND(MOD(D45-C45,1)*1440,0))</f>
      </c>
      <c r="G45" s="13">
        <f>IF(F45="","",IFERROR(INDEX(Pilots!$B$2:$B$51,MATCH(F45,Pilots!$A$2:$A$51,0)),""))</f>
      </c>
      <c r="J45" s="13">
        <f>IF(I45="","",IFERROR(INDEX(Aircraft!$D$2:$D$51,MATCH(I45,Aircraft!$A$2:$A$51,0)),""))</f>
      </c>
      <c r="K45" s="13">
        <f>IF(I45="","",IFERROR(INDEX(Aircraft!$C$2:$C$51,MATCH(I45,Aircraft!$A$2:$A$51,0)),""))</f>
      </c>
      <c r="Z45" s="14"/>
    </row>
    <row r="46" spans="2:26" x14ac:dyDescent="0.25">
      <c r="B46" s="10"/>
      <c r="C46" s="11"/>
      <c r="D46" s="11"/>
      <c r="E46" s="12">
        <f>IF(OR(C46="",D46=""),"",ROUND(MOD(D46-C46,1)*1440,0))</f>
      </c>
      <c r="G46" s="13">
        <f>IF(F46="","",IFERROR(INDEX(Pilots!$B$2:$B$51,MATCH(F46,Pilots!$A$2:$A$51,0)),""))</f>
      </c>
      <c r="J46" s="13">
        <f>IF(I46="","",IFERROR(INDEX(Aircraft!$D$2:$D$51,MATCH(I46,Aircraft!$A$2:$A$51,0)),""))</f>
      </c>
      <c r="K46" s="13">
        <f>IF(I46="","",IFERROR(INDEX(Aircraft!$C$2:$C$51,MATCH(I46,Aircraft!$A$2:$A$51,0)),""))</f>
      </c>
      <c r="Z46" s="14"/>
    </row>
    <row r="47" spans="2:26" x14ac:dyDescent="0.25">
      <c r="B47" s="10"/>
      <c r="C47" s="11"/>
      <c r="D47" s="11"/>
      <c r="E47" s="12">
        <f>IF(OR(C47="",D47=""),"",ROUND(MOD(D47-C47,1)*1440,0))</f>
      </c>
      <c r="G47" s="13">
        <f>IF(F47="","",IFERROR(INDEX(Pilots!$B$2:$B$51,MATCH(F47,Pilots!$A$2:$A$51,0)),""))</f>
      </c>
      <c r="J47" s="13">
        <f>IF(I47="","",IFERROR(INDEX(Aircraft!$D$2:$D$51,MATCH(I47,Aircraft!$A$2:$A$51,0)),""))</f>
      </c>
      <c r="K47" s="13">
        <f>IF(I47="","",IFERROR(INDEX(Aircraft!$C$2:$C$51,MATCH(I47,Aircraft!$A$2:$A$51,0)),""))</f>
      </c>
      <c r="Z47" s="14"/>
    </row>
    <row r="48" spans="2:26" x14ac:dyDescent="0.25">
      <c r="B48" s="10"/>
      <c r="C48" s="11"/>
      <c r="D48" s="11"/>
      <c r="E48" s="12">
        <f>IF(OR(C48="",D48=""),"",ROUND(MOD(D48-C48,1)*1440,0))</f>
      </c>
      <c r="G48" s="13">
        <f>IF(F48="","",IFERROR(INDEX(Pilots!$B$2:$B$51,MATCH(F48,Pilots!$A$2:$A$51,0)),""))</f>
      </c>
      <c r="J48" s="13">
        <f>IF(I48="","",IFERROR(INDEX(Aircraft!$D$2:$D$51,MATCH(I48,Aircraft!$A$2:$A$51,0)),""))</f>
      </c>
      <c r="K48" s="13">
        <f>IF(I48="","",IFERROR(INDEX(Aircraft!$C$2:$C$51,MATCH(I48,Aircraft!$A$2:$A$51,0)),""))</f>
      </c>
      <c r="Z48" s="14"/>
    </row>
    <row r="49" spans="2:26" x14ac:dyDescent="0.25">
      <c r="B49" s="10"/>
      <c r="C49" s="11"/>
      <c r="D49" s="11"/>
      <c r="E49" s="12">
        <f>IF(OR(C49="",D49=""),"",ROUND(MOD(D49-C49,1)*1440,0))</f>
      </c>
      <c r="G49" s="13">
        <f>IF(F49="","",IFERROR(INDEX(Pilots!$B$2:$B$51,MATCH(F49,Pilots!$A$2:$A$51,0)),""))</f>
      </c>
      <c r="J49" s="13">
        <f>IF(I49="","",IFERROR(INDEX(Aircraft!$D$2:$D$51,MATCH(I49,Aircraft!$A$2:$A$51,0)),""))</f>
      </c>
      <c r="K49" s="13">
        <f>IF(I49="","",IFERROR(INDEX(Aircraft!$C$2:$C$51,MATCH(I49,Aircraft!$A$2:$A$51,0)),""))</f>
      </c>
      <c r="Z49" s="14"/>
    </row>
    <row r="50" spans="2:26" x14ac:dyDescent="0.25">
      <c r="B50" s="10"/>
      <c r="C50" s="11"/>
      <c r="D50" s="11"/>
      <c r="E50" s="12">
        <f>IF(OR(C50="",D50=""),"",ROUND(MOD(D50-C50,1)*1440,0))</f>
      </c>
      <c r="G50" s="13">
        <f>IF(F50="","",IFERROR(INDEX(Pilots!$B$2:$B$51,MATCH(F50,Pilots!$A$2:$A$51,0)),""))</f>
      </c>
      <c r="J50" s="13">
        <f>IF(I50="","",IFERROR(INDEX(Aircraft!$D$2:$D$51,MATCH(I50,Aircraft!$A$2:$A$51,0)),""))</f>
      </c>
      <c r="K50" s="13">
        <f>IF(I50="","",IFERROR(INDEX(Aircraft!$C$2:$C$51,MATCH(I50,Aircraft!$A$2:$A$51,0)),""))</f>
      </c>
      <c r="Z50" s="14"/>
    </row>
    <row r="51" spans="2:26" x14ac:dyDescent="0.25">
      <c r="B51" s="10"/>
      <c r="C51" s="11"/>
      <c r="D51" s="11"/>
      <c r="E51" s="12">
        <f>IF(OR(C51="",D51=""),"",ROUND(MOD(D51-C51,1)*1440,0))</f>
      </c>
      <c r="G51" s="13">
        <f>IF(F51="","",IFERROR(INDEX(Pilots!$B$2:$B$51,MATCH(F51,Pilots!$A$2:$A$51,0)),""))</f>
      </c>
      <c r="J51" s="13">
        <f>IF(I51="","",IFERROR(INDEX(Aircraft!$D$2:$D$51,MATCH(I51,Aircraft!$A$2:$A$51,0)),""))</f>
      </c>
      <c r="K51" s="13">
        <f>IF(I51="","",IFERROR(INDEX(Aircraft!$C$2:$C$51,MATCH(I51,Aircraft!$A$2:$A$51,0)),""))</f>
      </c>
      <c r="Z51" s="14"/>
    </row>
    <row r="52" spans="2:26" x14ac:dyDescent="0.25">
      <c r="B52" s="10"/>
      <c r="C52" s="11"/>
      <c r="D52" s="11"/>
      <c r="E52" s="12">
        <f>IF(OR(C52="",D52=""),"",ROUND(MOD(D52-C52,1)*1440,0))</f>
      </c>
      <c r="G52" s="13">
        <f>IF(F52="","",IFERROR(INDEX(Pilots!$B$2:$B$51,MATCH(F52,Pilots!$A$2:$A$51,0)),""))</f>
      </c>
      <c r="J52" s="13">
        <f>IF(I52="","",IFERROR(INDEX(Aircraft!$D$2:$D$51,MATCH(I52,Aircraft!$A$2:$A$51,0)),""))</f>
      </c>
      <c r="K52" s="13">
        <f>IF(I52="","",IFERROR(INDEX(Aircraft!$C$2:$C$51,MATCH(I52,Aircraft!$A$2:$A$51,0)),""))</f>
      </c>
      <c r="Z52" s="14"/>
    </row>
    <row r="53" spans="2:26" x14ac:dyDescent="0.25">
      <c r="B53" s="10"/>
      <c r="C53" s="11"/>
      <c r="D53" s="11"/>
      <c r="E53" s="12">
        <f>IF(OR(C53="",D53=""),"",ROUND(MOD(D53-C53,1)*1440,0))</f>
      </c>
      <c r="G53" s="13">
        <f>IF(F53="","",IFERROR(INDEX(Pilots!$B$2:$B$51,MATCH(F53,Pilots!$A$2:$A$51,0)),""))</f>
      </c>
      <c r="J53" s="13">
        <f>IF(I53="","",IFERROR(INDEX(Aircraft!$D$2:$D$51,MATCH(I53,Aircraft!$A$2:$A$51,0)),""))</f>
      </c>
      <c r="K53" s="13">
        <f>IF(I53="","",IFERROR(INDEX(Aircraft!$C$2:$C$51,MATCH(I53,Aircraft!$A$2:$A$51,0)),""))</f>
      </c>
      <c r="Z53" s="14"/>
    </row>
    <row r="54" spans="2:26" x14ac:dyDescent="0.25">
      <c r="B54" s="10"/>
      <c r="C54" s="11"/>
      <c r="D54" s="11"/>
      <c r="E54" s="12">
        <f>IF(OR(C54="",D54=""),"",ROUND(MOD(D54-C54,1)*1440,0))</f>
      </c>
      <c r="G54" s="13">
        <f>IF(F54="","",IFERROR(INDEX(Pilots!$B$2:$B$51,MATCH(F54,Pilots!$A$2:$A$51,0)),""))</f>
      </c>
      <c r="J54" s="13">
        <f>IF(I54="","",IFERROR(INDEX(Aircraft!$D$2:$D$51,MATCH(I54,Aircraft!$A$2:$A$51,0)),""))</f>
      </c>
      <c r="K54" s="13">
        <f>IF(I54="","",IFERROR(INDEX(Aircraft!$C$2:$C$51,MATCH(I54,Aircraft!$A$2:$A$51,0)),""))</f>
      </c>
      <c r="Z54" s="14"/>
    </row>
    <row r="55" spans="2:26" x14ac:dyDescent="0.25">
      <c r="B55" s="10"/>
      <c r="C55" s="11"/>
      <c r="D55" s="11"/>
      <c r="E55" s="12">
        <f>IF(OR(C55="",D55=""),"",ROUND(MOD(D55-C55,1)*1440,0))</f>
      </c>
      <c r="G55" s="13">
        <f>IF(F55="","",IFERROR(INDEX(Pilots!$B$2:$B$51,MATCH(F55,Pilots!$A$2:$A$51,0)),""))</f>
      </c>
      <c r="J55" s="13">
        <f>IF(I55="","",IFERROR(INDEX(Aircraft!$D$2:$D$51,MATCH(I55,Aircraft!$A$2:$A$51,0)),""))</f>
      </c>
      <c r="K55" s="13">
        <f>IF(I55="","",IFERROR(INDEX(Aircraft!$C$2:$C$51,MATCH(I55,Aircraft!$A$2:$A$51,0)),""))</f>
      </c>
      <c r="Z55" s="14"/>
    </row>
    <row r="56" spans="2:26" x14ac:dyDescent="0.25">
      <c r="B56" s="10"/>
      <c r="C56" s="11"/>
      <c r="D56" s="11"/>
      <c r="E56" s="12">
        <f>IF(OR(C56="",D56=""),"",ROUND(MOD(D56-C56,1)*1440,0))</f>
      </c>
      <c r="G56" s="13">
        <f>IF(F56="","",IFERROR(INDEX(Pilots!$B$2:$B$51,MATCH(F56,Pilots!$A$2:$A$51,0)),""))</f>
      </c>
      <c r="J56" s="13">
        <f>IF(I56="","",IFERROR(INDEX(Aircraft!$D$2:$D$51,MATCH(I56,Aircraft!$A$2:$A$51,0)),""))</f>
      </c>
      <c r="K56" s="13">
        <f>IF(I56="","",IFERROR(INDEX(Aircraft!$C$2:$C$51,MATCH(I56,Aircraft!$A$2:$A$51,0)),""))</f>
      </c>
      <c r="Z56" s="14"/>
    </row>
    <row r="57" spans="2:26" x14ac:dyDescent="0.25">
      <c r="B57" s="10"/>
      <c r="C57" s="11"/>
      <c r="D57" s="11"/>
      <c r="E57" s="12">
        <f>IF(OR(C57="",D57=""),"",ROUND(MOD(D57-C57,1)*1440,0))</f>
      </c>
      <c r="G57" s="13">
        <f>IF(F57="","",IFERROR(INDEX(Pilots!$B$2:$B$51,MATCH(F57,Pilots!$A$2:$A$51,0)),""))</f>
      </c>
      <c r="J57" s="13">
        <f>IF(I57="","",IFERROR(INDEX(Aircraft!$D$2:$D$51,MATCH(I57,Aircraft!$A$2:$A$51,0)),""))</f>
      </c>
      <c r="K57" s="13">
        <f>IF(I57="","",IFERROR(INDEX(Aircraft!$C$2:$C$51,MATCH(I57,Aircraft!$A$2:$A$51,0)),""))</f>
      </c>
      <c r="Z57" s="14"/>
    </row>
    <row r="58" spans="2:26" x14ac:dyDescent="0.25">
      <c r="B58" s="10"/>
      <c r="C58" s="11"/>
      <c r="D58" s="11"/>
      <c r="E58" s="12">
        <f>IF(OR(C58="",D58=""),"",ROUND(MOD(D58-C58,1)*1440,0))</f>
      </c>
      <c r="G58" s="13">
        <f>IF(F58="","",IFERROR(INDEX(Pilots!$B$2:$B$51,MATCH(F58,Pilots!$A$2:$A$51,0)),""))</f>
      </c>
      <c r="J58" s="13">
        <f>IF(I58="","",IFERROR(INDEX(Aircraft!$D$2:$D$51,MATCH(I58,Aircraft!$A$2:$A$51,0)),""))</f>
      </c>
      <c r="K58" s="13">
        <f>IF(I58="","",IFERROR(INDEX(Aircraft!$C$2:$C$51,MATCH(I58,Aircraft!$A$2:$A$51,0)),""))</f>
      </c>
      <c r="Z58" s="14"/>
    </row>
    <row r="59" spans="2:26" x14ac:dyDescent="0.25">
      <c r="B59" s="10"/>
      <c r="C59" s="11"/>
      <c r="D59" s="11"/>
      <c r="E59" s="12">
        <f>IF(OR(C59="",D59=""),"",ROUND(MOD(D59-C59,1)*1440,0))</f>
      </c>
      <c r="G59" s="13">
        <f>IF(F59="","",IFERROR(INDEX(Pilots!$B$2:$B$51,MATCH(F59,Pilots!$A$2:$A$51,0)),""))</f>
      </c>
      <c r="J59" s="13">
        <f>IF(I59="","",IFERROR(INDEX(Aircraft!$D$2:$D$51,MATCH(I59,Aircraft!$A$2:$A$51,0)),""))</f>
      </c>
      <c r="K59" s="13">
        <f>IF(I59="","",IFERROR(INDEX(Aircraft!$C$2:$C$51,MATCH(I59,Aircraft!$A$2:$A$51,0)),""))</f>
      </c>
      <c r="Z59" s="14"/>
    </row>
    <row r="60" spans="2:26" x14ac:dyDescent="0.25">
      <c r="B60" s="10"/>
      <c r="C60" s="11"/>
      <c r="D60" s="11"/>
      <c r="E60" s="12">
        <f>IF(OR(C60="",D60=""),"",ROUND(MOD(D60-C60,1)*1440,0))</f>
      </c>
      <c r="G60" s="13">
        <f>IF(F60="","",IFERROR(INDEX(Pilots!$B$2:$B$51,MATCH(F60,Pilots!$A$2:$A$51,0)),""))</f>
      </c>
      <c r="J60" s="13">
        <f>IF(I60="","",IFERROR(INDEX(Aircraft!$D$2:$D$51,MATCH(I60,Aircraft!$A$2:$A$51,0)),""))</f>
      </c>
      <c r="K60" s="13">
        <f>IF(I60="","",IFERROR(INDEX(Aircraft!$C$2:$C$51,MATCH(I60,Aircraft!$A$2:$A$51,0)),""))</f>
      </c>
      <c r="Z60" s="14"/>
    </row>
    <row r="61" spans="2:26" x14ac:dyDescent="0.25">
      <c r="B61" s="10"/>
      <c r="C61" s="11"/>
      <c r="D61" s="11"/>
      <c r="E61" s="12">
        <f>IF(OR(C61="",D61=""),"",ROUND(MOD(D61-C61,1)*1440,0))</f>
      </c>
      <c r="G61" s="13">
        <f>IF(F61="","",IFERROR(INDEX(Pilots!$B$2:$B$51,MATCH(F61,Pilots!$A$2:$A$51,0)),""))</f>
      </c>
      <c r="J61" s="13">
        <f>IF(I61="","",IFERROR(INDEX(Aircraft!$D$2:$D$51,MATCH(I61,Aircraft!$A$2:$A$51,0)),""))</f>
      </c>
      <c r="K61" s="13">
        <f>IF(I61="","",IFERROR(INDEX(Aircraft!$C$2:$C$51,MATCH(I61,Aircraft!$A$2:$A$51,0)),""))</f>
      </c>
      <c r="Z61" s="14"/>
    </row>
    <row r="62" spans="2:26" x14ac:dyDescent="0.25">
      <c r="B62" s="10"/>
      <c r="C62" s="11"/>
      <c r="D62" s="11"/>
      <c r="E62" s="12">
        <f>IF(OR(C62="",D62=""),"",ROUND(MOD(D62-C62,1)*1440,0))</f>
      </c>
      <c r="G62" s="13">
        <f>IF(F62="","",IFERROR(INDEX(Pilots!$B$2:$B$51,MATCH(F62,Pilots!$A$2:$A$51,0)),""))</f>
      </c>
      <c r="J62" s="13">
        <f>IF(I62="","",IFERROR(INDEX(Aircraft!$D$2:$D$51,MATCH(I62,Aircraft!$A$2:$A$51,0)),""))</f>
      </c>
      <c r="K62" s="13">
        <f>IF(I62="","",IFERROR(INDEX(Aircraft!$C$2:$C$51,MATCH(I62,Aircraft!$A$2:$A$51,0)),""))</f>
      </c>
      <c r="Z62" s="14"/>
    </row>
    <row r="63" spans="2:26" x14ac:dyDescent="0.25">
      <c r="B63" s="10"/>
      <c r="C63" s="11"/>
      <c r="D63" s="11"/>
      <c r="E63" s="12">
        <f>IF(OR(C63="",D63=""),"",ROUND(MOD(D63-C63,1)*1440,0))</f>
      </c>
      <c r="G63" s="13">
        <f>IF(F63="","",IFERROR(INDEX(Pilots!$B$2:$B$51,MATCH(F63,Pilots!$A$2:$A$51,0)),""))</f>
      </c>
      <c r="J63" s="13">
        <f>IF(I63="","",IFERROR(INDEX(Aircraft!$D$2:$D$51,MATCH(I63,Aircraft!$A$2:$A$51,0)),""))</f>
      </c>
      <c r="K63" s="13">
        <f>IF(I63="","",IFERROR(INDEX(Aircraft!$C$2:$C$51,MATCH(I63,Aircraft!$A$2:$A$51,0)),""))</f>
      </c>
      <c r="Z63" s="14"/>
    </row>
    <row r="64" spans="2:26" x14ac:dyDescent="0.25">
      <c r="B64" s="10"/>
      <c r="C64" s="11"/>
      <c r="D64" s="11"/>
      <c r="E64" s="12">
        <f>IF(OR(C64="",D64=""),"",ROUND(MOD(D64-C64,1)*1440,0))</f>
      </c>
      <c r="G64" s="13">
        <f>IF(F64="","",IFERROR(INDEX(Pilots!$B$2:$B$51,MATCH(F64,Pilots!$A$2:$A$51,0)),""))</f>
      </c>
      <c r="J64" s="13">
        <f>IF(I64="","",IFERROR(INDEX(Aircraft!$D$2:$D$51,MATCH(I64,Aircraft!$A$2:$A$51,0)),""))</f>
      </c>
      <c r="K64" s="13">
        <f>IF(I64="","",IFERROR(INDEX(Aircraft!$C$2:$C$51,MATCH(I64,Aircraft!$A$2:$A$51,0)),""))</f>
      </c>
      <c r="Z64" s="14"/>
    </row>
    <row r="65" spans="2:26" x14ac:dyDescent="0.25">
      <c r="B65" s="10"/>
      <c r="C65" s="11"/>
      <c r="D65" s="11"/>
      <c r="E65" s="12">
        <f>IF(OR(C65="",D65=""),"",ROUND(MOD(D65-C65,1)*1440,0))</f>
      </c>
      <c r="G65" s="13">
        <f>IF(F65="","",IFERROR(INDEX(Pilots!$B$2:$B$51,MATCH(F65,Pilots!$A$2:$A$51,0)),""))</f>
      </c>
      <c r="J65" s="13">
        <f>IF(I65="","",IFERROR(INDEX(Aircraft!$D$2:$D$51,MATCH(I65,Aircraft!$A$2:$A$51,0)),""))</f>
      </c>
      <c r="K65" s="13">
        <f>IF(I65="","",IFERROR(INDEX(Aircraft!$C$2:$C$51,MATCH(I65,Aircraft!$A$2:$A$51,0)),""))</f>
      </c>
      <c r="Z65" s="14"/>
    </row>
    <row r="66" spans="2:26" x14ac:dyDescent="0.25">
      <c r="B66" s="10"/>
      <c r="C66" s="11"/>
      <c r="D66" s="11"/>
      <c r="E66" s="12">
        <f>IF(OR(C66="",D66=""),"",ROUND(MOD(D66-C66,1)*1440,0))</f>
      </c>
      <c r="G66" s="13">
        <f>IF(F66="","",IFERROR(INDEX(Pilots!$B$2:$B$51,MATCH(F66,Pilots!$A$2:$A$51,0)),""))</f>
      </c>
      <c r="J66" s="13">
        <f>IF(I66="","",IFERROR(INDEX(Aircraft!$D$2:$D$51,MATCH(I66,Aircraft!$A$2:$A$51,0)),""))</f>
      </c>
      <c r="K66" s="13">
        <f>IF(I66="","",IFERROR(INDEX(Aircraft!$C$2:$C$51,MATCH(I66,Aircraft!$A$2:$A$51,0)),""))</f>
      </c>
      <c r="Z66" s="14"/>
    </row>
    <row r="67" spans="2:26" x14ac:dyDescent="0.25">
      <c r="B67" s="10"/>
      <c r="C67" s="11"/>
      <c r="D67" s="11"/>
      <c r="E67" s="12">
        <f>IF(OR(C67="",D67=""),"",ROUND(MOD(D67-C67,1)*1440,0))</f>
      </c>
      <c r="G67" s="13">
        <f>IF(F67="","",IFERROR(INDEX(Pilots!$B$2:$B$51,MATCH(F67,Pilots!$A$2:$A$51,0)),""))</f>
      </c>
      <c r="J67" s="13">
        <f>IF(I67="","",IFERROR(INDEX(Aircraft!$D$2:$D$51,MATCH(I67,Aircraft!$A$2:$A$51,0)),""))</f>
      </c>
      <c r="K67" s="13">
        <f>IF(I67="","",IFERROR(INDEX(Aircraft!$C$2:$C$51,MATCH(I67,Aircraft!$A$2:$A$51,0)),""))</f>
      </c>
      <c r="Z67" s="14"/>
    </row>
    <row r="68" spans="2:26" x14ac:dyDescent="0.25">
      <c r="B68" s="10"/>
      <c r="C68" s="11"/>
      <c r="D68" s="11"/>
      <c r="E68" s="12">
        <f>IF(OR(C68="",D68=""),"",ROUND(MOD(D68-C68,1)*1440,0))</f>
      </c>
      <c r="G68" s="13">
        <f>IF(F68="","",IFERROR(INDEX(Pilots!$B$2:$B$51,MATCH(F68,Pilots!$A$2:$A$51,0)),""))</f>
      </c>
      <c r="J68" s="13">
        <f>IF(I68="","",IFERROR(INDEX(Aircraft!$D$2:$D$51,MATCH(I68,Aircraft!$A$2:$A$51,0)),""))</f>
      </c>
      <c r="K68" s="13">
        <f>IF(I68="","",IFERROR(INDEX(Aircraft!$C$2:$C$51,MATCH(I68,Aircraft!$A$2:$A$51,0)),""))</f>
      </c>
      <c r="Z68" s="14"/>
    </row>
    <row r="69" spans="2:26" x14ac:dyDescent="0.25">
      <c r="B69" s="10"/>
      <c r="C69" s="11"/>
      <c r="D69" s="11"/>
      <c r="E69" s="12">
        <f>IF(OR(C69="",D69=""),"",ROUND(MOD(D69-C69,1)*1440,0))</f>
      </c>
      <c r="G69" s="13">
        <f>IF(F69="","",IFERROR(INDEX(Pilots!$B$2:$B$51,MATCH(F69,Pilots!$A$2:$A$51,0)),""))</f>
      </c>
      <c r="J69" s="13">
        <f>IF(I69="","",IFERROR(INDEX(Aircraft!$D$2:$D$51,MATCH(I69,Aircraft!$A$2:$A$51,0)),""))</f>
      </c>
      <c r="K69" s="13">
        <f>IF(I69="","",IFERROR(INDEX(Aircraft!$C$2:$C$51,MATCH(I69,Aircraft!$A$2:$A$51,0)),""))</f>
      </c>
      <c r="Z69" s="14"/>
    </row>
    <row r="70" spans="2:26" x14ac:dyDescent="0.25">
      <c r="B70" s="10"/>
      <c r="C70" s="11"/>
      <c r="D70" s="11"/>
      <c r="E70" s="12">
        <f>IF(OR(C70="",D70=""),"",ROUND(MOD(D70-C70,1)*1440,0))</f>
      </c>
      <c r="G70" s="13">
        <f>IF(F70="","",IFERROR(INDEX(Pilots!$B$2:$B$51,MATCH(F70,Pilots!$A$2:$A$51,0)),""))</f>
      </c>
      <c r="J70" s="13">
        <f>IF(I70="","",IFERROR(INDEX(Aircraft!$D$2:$D$51,MATCH(I70,Aircraft!$A$2:$A$51,0)),""))</f>
      </c>
      <c r="K70" s="13">
        <f>IF(I70="","",IFERROR(INDEX(Aircraft!$C$2:$C$51,MATCH(I70,Aircraft!$A$2:$A$51,0)),""))</f>
      </c>
      <c r="Z70" s="14"/>
    </row>
    <row r="71" spans="2:26" x14ac:dyDescent="0.25">
      <c r="B71" s="10"/>
      <c r="C71" s="11"/>
      <c r="D71" s="11"/>
      <c r="E71" s="12">
        <f>IF(OR(C71="",D71=""),"",ROUND(MOD(D71-C71,1)*1440,0))</f>
      </c>
      <c r="G71" s="13">
        <f>IF(F71="","",IFERROR(INDEX(Pilots!$B$2:$B$51,MATCH(F71,Pilots!$A$2:$A$51,0)),""))</f>
      </c>
      <c r="J71" s="13">
        <f>IF(I71="","",IFERROR(INDEX(Aircraft!$D$2:$D$51,MATCH(I71,Aircraft!$A$2:$A$51,0)),""))</f>
      </c>
      <c r="K71" s="13">
        <f>IF(I71="","",IFERROR(INDEX(Aircraft!$C$2:$C$51,MATCH(I71,Aircraft!$A$2:$A$51,0)),""))</f>
      </c>
      <c r="Z71" s="14"/>
    </row>
    <row r="72" spans="2:26" x14ac:dyDescent="0.25">
      <c r="B72" s="10"/>
      <c r="C72" s="11"/>
      <c r="D72" s="11"/>
      <c r="E72" s="12">
        <f>IF(OR(C72="",D72=""),"",ROUND(MOD(D72-C72,1)*1440,0))</f>
      </c>
      <c r="G72" s="13">
        <f>IF(F72="","",IFERROR(INDEX(Pilots!$B$2:$B$51,MATCH(F72,Pilots!$A$2:$A$51,0)),""))</f>
      </c>
      <c r="J72" s="13">
        <f>IF(I72="","",IFERROR(INDEX(Aircraft!$D$2:$D$51,MATCH(I72,Aircraft!$A$2:$A$51,0)),""))</f>
      </c>
      <c r="K72" s="13">
        <f>IF(I72="","",IFERROR(INDEX(Aircraft!$C$2:$C$51,MATCH(I72,Aircraft!$A$2:$A$51,0)),""))</f>
      </c>
      <c r="Z72" s="14"/>
    </row>
    <row r="73" spans="2:26" x14ac:dyDescent="0.25">
      <c r="B73" s="10"/>
      <c r="C73" s="11"/>
      <c r="D73" s="11"/>
      <c r="E73" s="12">
        <f>IF(OR(C73="",D73=""),"",ROUND(MOD(D73-C73,1)*1440,0))</f>
      </c>
      <c r="G73" s="13">
        <f>IF(F73="","",IFERROR(INDEX(Pilots!$B$2:$B$51,MATCH(F73,Pilots!$A$2:$A$51,0)),""))</f>
      </c>
      <c r="J73" s="13">
        <f>IF(I73="","",IFERROR(INDEX(Aircraft!$D$2:$D$51,MATCH(I73,Aircraft!$A$2:$A$51,0)),""))</f>
      </c>
      <c r="K73" s="13">
        <f>IF(I73="","",IFERROR(INDEX(Aircraft!$C$2:$C$51,MATCH(I73,Aircraft!$A$2:$A$51,0)),""))</f>
      </c>
      <c r="Z73" s="14"/>
    </row>
    <row r="74" spans="2:26" x14ac:dyDescent="0.25">
      <c r="B74" s="10"/>
      <c r="C74" s="11"/>
      <c r="D74" s="11"/>
      <c r="E74" s="12">
        <f>IF(OR(C74="",D74=""),"",ROUND(MOD(D74-C74,1)*1440,0))</f>
      </c>
      <c r="G74" s="13">
        <f>IF(F74="","",IFERROR(INDEX(Pilots!$B$2:$B$51,MATCH(F74,Pilots!$A$2:$A$51,0)),""))</f>
      </c>
      <c r="J74" s="13">
        <f>IF(I74="","",IFERROR(INDEX(Aircraft!$D$2:$D$51,MATCH(I74,Aircraft!$A$2:$A$51,0)),""))</f>
      </c>
      <c r="K74" s="13">
        <f>IF(I74="","",IFERROR(INDEX(Aircraft!$C$2:$C$51,MATCH(I74,Aircraft!$A$2:$A$51,0)),""))</f>
      </c>
      <c r="Z74" s="14"/>
    </row>
    <row r="75" spans="2:26" x14ac:dyDescent="0.25">
      <c r="B75" s="10"/>
      <c r="C75" s="11"/>
      <c r="D75" s="11"/>
      <c r="E75" s="12">
        <f>IF(OR(C75="",D75=""),"",ROUND(MOD(D75-C75,1)*1440,0))</f>
      </c>
      <c r="G75" s="13">
        <f>IF(F75="","",IFERROR(INDEX(Pilots!$B$2:$B$51,MATCH(F75,Pilots!$A$2:$A$51,0)),""))</f>
      </c>
      <c r="J75" s="13">
        <f>IF(I75="","",IFERROR(INDEX(Aircraft!$D$2:$D$51,MATCH(I75,Aircraft!$A$2:$A$51,0)),""))</f>
      </c>
      <c r="K75" s="13">
        <f>IF(I75="","",IFERROR(INDEX(Aircraft!$C$2:$C$51,MATCH(I75,Aircraft!$A$2:$A$51,0)),""))</f>
      </c>
      <c r="Z75" s="14"/>
    </row>
    <row r="76" spans="2:26" x14ac:dyDescent="0.25">
      <c r="B76" s="10"/>
      <c r="C76" s="11"/>
      <c r="D76" s="11"/>
      <c r="E76" s="12">
        <f>IF(OR(C76="",D76=""),"",ROUND(MOD(D76-C76,1)*1440,0))</f>
      </c>
      <c r="G76" s="13">
        <f>IF(F76="","",IFERROR(INDEX(Pilots!$B$2:$B$51,MATCH(F76,Pilots!$A$2:$A$51,0)),""))</f>
      </c>
      <c r="J76" s="13">
        <f>IF(I76="","",IFERROR(INDEX(Aircraft!$D$2:$D$51,MATCH(I76,Aircraft!$A$2:$A$51,0)),""))</f>
      </c>
      <c r="K76" s="13">
        <f>IF(I76="","",IFERROR(INDEX(Aircraft!$C$2:$C$51,MATCH(I76,Aircraft!$A$2:$A$51,0)),""))</f>
      </c>
      <c r="Z76" s="14"/>
    </row>
    <row r="77" spans="2:26" x14ac:dyDescent="0.25">
      <c r="B77" s="10"/>
      <c r="C77" s="11"/>
      <c r="D77" s="11"/>
      <c r="E77" s="12">
        <f>IF(OR(C77="",D77=""),"",ROUND(MOD(D77-C77,1)*1440,0))</f>
      </c>
      <c r="G77" s="13">
        <f>IF(F77="","",IFERROR(INDEX(Pilots!$B$2:$B$51,MATCH(F77,Pilots!$A$2:$A$51,0)),""))</f>
      </c>
      <c r="J77" s="13">
        <f>IF(I77="","",IFERROR(INDEX(Aircraft!$D$2:$D$51,MATCH(I77,Aircraft!$A$2:$A$51,0)),""))</f>
      </c>
      <c r="K77" s="13">
        <f>IF(I77="","",IFERROR(INDEX(Aircraft!$C$2:$C$51,MATCH(I77,Aircraft!$A$2:$A$51,0)),""))</f>
      </c>
      <c r="Z77" s="14"/>
    </row>
    <row r="78" spans="2:26" x14ac:dyDescent="0.25">
      <c r="B78" s="10"/>
      <c r="C78" s="11"/>
      <c r="D78" s="11"/>
      <c r="E78" s="12">
        <f>IF(OR(C78="",D78=""),"",ROUND(MOD(D78-C78,1)*1440,0))</f>
      </c>
      <c r="G78" s="13">
        <f>IF(F78="","",IFERROR(INDEX(Pilots!$B$2:$B$51,MATCH(F78,Pilots!$A$2:$A$51,0)),""))</f>
      </c>
      <c r="J78" s="13">
        <f>IF(I78="","",IFERROR(INDEX(Aircraft!$D$2:$D$51,MATCH(I78,Aircraft!$A$2:$A$51,0)),""))</f>
      </c>
      <c r="K78" s="13">
        <f>IF(I78="","",IFERROR(INDEX(Aircraft!$C$2:$C$51,MATCH(I78,Aircraft!$A$2:$A$51,0)),""))</f>
      </c>
      <c r="Z78" s="14"/>
    </row>
    <row r="79" spans="2:26" x14ac:dyDescent="0.25">
      <c r="B79" s="10"/>
      <c r="C79" s="11"/>
      <c r="D79" s="11"/>
      <c r="E79" s="12">
        <f>IF(OR(C79="",D79=""),"",ROUND(MOD(D79-C79,1)*1440,0))</f>
      </c>
      <c r="G79" s="13">
        <f>IF(F79="","",IFERROR(INDEX(Pilots!$B$2:$B$51,MATCH(F79,Pilots!$A$2:$A$51,0)),""))</f>
      </c>
      <c r="J79" s="13">
        <f>IF(I79="","",IFERROR(INDEX(Aircraft!$D$2:$D$51,MATCH(I79,Aircraft!$A$2:$A$51,0)),""))</f>
      </c>
      <c r="K79" s="13">
        <f>IF(I79="","",IFERROR(INDEX(Aircraft!$C$2:$C$51,MATCH(I79,Aircraft!$A$2:$A$51,0)),""))</f>
      </c>
      <c r="Z79" s="14"/>
    </row>
    <row r="80" spans="2:26" x14ac:dyDescent="0.25">
      <c r="B80" s="10"/>
      <c r="C80" s="11"/>
      <c r="D80" s="11"/>
      <c r="E80" s="12">
        <f>IF(OR(C80="",D80=""),"",ROUND(MOD(D80-C80,1)*1440,0))</f>
      </c>
      <c r="G80" s="13">
        <f>IF(F80="","",IFERROR(INDEX(Pilots!$B$2:$B$51,MATCH(F80,Pilots!$A$2:$A$51,0)),""))</f>
      </c>
      <c r="J80" s="13">
        <f>IF(I80="","",IFERROR(INDEX(Aircraft!$D$2:$D$51,MATCH(I80,Aircraft!$A$2:$A$51,0)),""))</f>
      </c>
      <c r="K80" s="13">
        <f>IF(I80="","",IFERROR(INDEX(Aircraft!$C$2:$C$51,MATCH(I80,Aircraft!$A$2:$A$51,0)),""))</f>
      </c>
      <c r="Z80" s="14"/>
    </row>
    <row r="81" spans="2:26" x14ac:dyDescent="0.25">
      <c r="B81" s="10"/>
      <c r="C81" s="11"/>
      <c r="D81" s="11"/>
      <c r="E81" s="12">
        <f>IF(OR(C81="",D81=""),"",ROUND(MOD(D81-C81,1)*1440,0))</f>
      </c>
      <c r="G81" s="13">
        <f>IF(F81="","",IFERROR(INDEX(Pilots!$B$2:$B$51,MATCH(F81,Pilots!$A$2:$A$51,0)),""))</f>
      </c>
      <c r="J81" s="13">
        <f>IF(I81="","",IFERROR(INDEX(Aircraft!$D$2:$D$51,MATCH(I81,Aircraft!$A$2:$A$51,0)),""))</f>
      </c>
      <c r="K81" s="13">
        <f>IF(I81="","",IFERROR(INDEX(Aircraft!$C$2:$C$51,MATCH(I81,Aircraft!$A$2:$A$51,0)),""))</f>
      </c>
      <c r="Z81" s="14"/>
    </row>
    <row r="82" spans="2:26" x14ac:dyDescent="0.25">
      <c r="B82" s="10"/>
      <c r="C82" s="11"/>
      <c r="D82" s="11"/>
      <c r="E82" s="12">
        <f>IF(OR(C82="",D82=""),"",ROUND(MOD(D82-C82,1)*1440,0))</f>
      </c>
      <c r="G82" s="13">
        <f>IF(F82="","",IFERROR(INDEX(Pilots!$B$2:$B$51,MATCH(F82,Pilots!$A$2:$A$51,0)),""))</f>
      </c>
      <c r="J82" s="13">
        <f>IF(I82="","",IFERROR(INDEX(Aircraft!$D$2:$D$51,MATCH(I82,Aircraft!$A$2:$A$51,0)),""))</f>
      </c>
      <c r="K82" s="13">
        <f>IF(I82="","",IFERROR(INDEX(Aircraft!$C$2:$C$51,MATCH(I82,Aircraft!$A$2:$A$51,0)),""))</f>
      </c>
      <c r="Z82" s="14"/>
    </row>
    <row r="83" spans="2:26" x14ac:dyDescent="0.25">
      <c r="B83" s="10"/>
      <c r="C83" s="11"/>
      <c r="D83" s="11"/>
      <c r="E83" s="12">
        <f>IF(OR(C83="",D83=""),"",ROUND(MOD(D83-C83,1)*1440,0))</f>
      </c>
      <c r="G83" s="13">
        <f>IF(F83="","",IFERROR(INDEX(Pilots!$B$2:$B$51,MATCH(F83,Pilots!$A$2:$A$51,0)),""))</f>
      </c>
      <c r="J83" s="13">
        <f>IF(I83="","",IFERROR(INDEX(Aircraft!$D$2:$D$51,MATCH(I83,Aircraft!$A$2:$A$51,0)),""))</f>
      </c>
      <c r="K83" s="13">
        <f>IF(I83="","",IFERROR(INDEX(Aircraft!$C$2:$C$51,MATCH(I83,Aircraft!$A$2:$A$51,0)),""))</f>
      </c>
      <c r="Z83" s="14"/>
    </row>
    <row r="84" spans="2:26" x14ac:dyDescent="0.25">
      <c r="B84" s="10"/>
      <c r="C84" s="11"/>
      <c r="D84" s="11"/>
      <c r="E84" s="12">
        <f>IF(OR(C84="",D84=""),"",ROUND(MOD(D84-C84,1)*1440,0))</f>
      </c>
      <c r="G84" s="13">
        <f>IF(F84="","",IFERROR(INDEX(Pilots!$B$2:$B$51,MATCH(F84,Pilots!$A$2:$A$51,0)),""))</f>
      </c>
      <c r="J84" s="13">
        <f>IF(I84="","",IFERROR(INDEX(Aircraft!$D$2:$D$51,MATCH(I84,Aircraft!$A$2:$A$51,0)),""))</f>
      </c>
      <c r="K84" s="13">
        <f>IF(I84="","",IFERROR(INDEX(Aircraft!$C$2:$C$51,MATCH(I84,Aircraft!$A$2:$A$51,0)),""))</f>
      </c>
      <c r="Z84" s="14"/>
    </row>
    <row r="85" spans="2:26" x14ac:dyDescent="0.25">
      <c r="B85" s="10"/>
      <c r="C85" s="11"/>
      <c r="D85" s="11"/>
      <c r="E85" s="12">
        <f>IF(OR(C85="",D85=""),"",ROUND(MOD(D85-C85,1)*1440,0))</f>
      </c>
      <c r="G85" s="13">
        <f>IF(F85="","",IFERROR(INDEX(Pilots!$B$2:$B$51,MATCH(F85,Pilots!$A$2:$A$51,0)),""))</f>
      </c>
      <c r="J85" s="13">
        <f>IF(I85="","",IFERROR(INDEX(Aircraft!$D$2:$D$51,MATCH(I85,Aircraft!$A$2:$A$51,0)),""))</f>
      </c>
      <c r="K85" s="13">
        <f>IF(I85="","",IFERROR(INDEX(Aircraft!$C$2:$C$51,MATCH(I85,Aircraft!$A$2:$A$51,0)),""))</f>
      </c>
      <c r="Z85" s="14"/>
    </row>
    <row r="86" spans="2:26" x14ac:dyDescent="0.25">
      <c r="B86" s="10"/>
      <c r="C86" s="11"/>
      <c r="D86" s="11"/>
      <c r="E86" s="12">
        <f>IF(OR(C86="",D86=""),"",ROUND(MOD(D86-C86,1)*1440,0))</f>
      </c>
      <c r="G86" s="13">
        <f>IF(F86="","",IFERROR(INDEX(Pilots!$B$2:$B$51,MATCH(F86,Pilots!$A$2:$A$51,0)),""))</f>
      </c>
      <c r="J86" s="13">
        <f>IF(I86="","",IFERROR(INDEX(Aircraft!$D$2:$D$51,MATCH(I86,Aircraft!$A$2:$A$51,0)),""))</f>
      </c>
      <c r="K86" s="13">
        <f>IF(I86="","",IFERROR(INDEX(Aircraft!$C$2:$C$51,MATCH(I86,Aircraft!$A$2:$A$51,0)),""))</f>
      </c>
      <c r="Z86" s="14"/>
    </row>
    <row r="87" spans="2:26" x14ac:dyDescent="0.25">
      <c r="B87" s="10"/>
      <c r="C87" s="11"/>
      <c r="D87" s="11"/>
      <c r="E87" s="12">
        <f>IF(OR(C87="",D87=""),"",ROUND(MOD(D87-C87,1)*1440,0))</f>
      </c>
      <c r="G87" s="13">
        <f>IF(F87="","",IFERROR(INDEX(Pilots!$B$2:$B$51,MATCH(F87,Pilots!$A$2:$A$51,0)),""))</f>
      </c>
      <c r="J87" s="13">
        <f>IF(I87="","",IFERROR(INDEX(Aircraft!$D$2:$D$51,MATCH(I87,Aircraft!$A$2:$A$51,0)),""))</f>
      </c>
      <c r="K87" s="13">
        <f>IF(I87="","",IFERROR(INDEX(Aircraft!$C$2:$C$51,MATCH(I87,Aircraft!$A$2:$A$51,0)),""))</f>
      </c>
      <c r="Z87" s="14"/>
    </row>
    <row r="88" spans="2:26" x14ac:dyDescent="0.25">
      <c r="B88" s="10"/>
      <c r="C88" s="11"/>
      <c r="D88" s="11"/>
      <c r="E88" s="12">
        <f>IF(OR(C88="",D88=""),"",ROUND(MOD(D88-C88,1)*1440,0))</f>
      </c>
      <c r="G88" s="13">
        <f>IF(F88="","",IFERROR(INDEX(Pilots!$B$2:$B$51,MATCH(F88,Pilots!$A$2:$A$51,0)),""))</f>
      </c>
      <c r="J88" s="13">
        <f>IF(I88="","",IFERROR(INDEX(Aircraft!$D$2:$D$51,MATCH(I88,Aircraft!$A$2:$A$51,0)),""))</f>
      </c>
      <c r="K88" s="13">
        <f>IF(I88="","",IFERROR(INDEX(Aircraft!$C$2:$C$51,MATCH(I88,Aircraft!$A$2:$A$51,0)),""))</f>
      </c>
      <c r="Z88" s="14"/>
    </row>
    <row r="89" spans="2:26" x14ac:dyDescent="0.25">
      <c r="B89" s="10"/>
      <c r="C89" s="11"/>
      <c r="D89" s="11"/>
      <c r="E89" s="12">
        <f>IF(OR(C89="",D89=""),"",ROUND(MOD(D89-C89,1)*1440,0))</f>
      </c>
      <c r="G89" s="13">
        <f>IF(F89="","",IFERROR(INDEX(Pilots!$B$2:$B$51,MATCH(F89,Pilots!$A$2:$A$51,0)),""))</f>
      </c>
      <c r="J89" s="13">
        <f>IF(I89="","",IFERROR(INDEX(Aircraft!$D$2:$D$51,MATCH(I89,Aircraft!$A$2:$A$51,0)),""))</f>
      </c>
      <c r="K89" s="13">
        <f>IF(I89="","",IFERROR(INDEX(Aircraft!$C$2:$C$51,MATCH(I89,Aircraft!$A$2:$A$51,0)),""))</f>
      </c>
      <c r="Z89" s="14"/>
    </row>
    <row r="90" spans="2:26" x14ac:dyDescent="0.25">
      <c r="B90" s="10"/>
      <c r="C90" s="11"/>
      <c r="D90" s="11"/>
      <c r="E90" s="12">
        <f>IF(OR(C90="",D90=""),"",ROUND(MOD(D90-C90,1)*1440,0))</f>
      </c>
      <c r="G90" s="13">
        <f>IF(F90="","",IFERROR(INDEX(Pilots!$B$2:$B$51,MATCH(F90,Pilots!$A$2:$A$51,0)),""))</f>
      </c>
      <c r="J90" s="13">
        <f>IF(I90="","",IFERROR(INDEX(Aircraft!$D$2:$D$51,MATCH(I90,Aircraft!$A$2:$A$51,0)),""))</f>
      </c>
      <c r="K90" s="13">
        <f>IF(I90="","",IFERROR(INDEX(Aircraft!$C$2:$C$51,MATCH(I90,Aircraft!$A$2:$A$51,0)),""))</f>
      </c>
      <c r="Z90" s="14"/>
    </row>
    <row r="91" spans="2:26" x14ac:dyDescent="0.25">
      <c r="B91" s="10"/>
      <c r="C91" s="11"/>
      <c r="D91" s="11"/>
      <c r="E91" s="12">
        <f>IF(OR(C91="",D91=""),"",ROUND(MOD(D91-C91,1)*1440,0))</f>
      </c>
      <c r="G91" s="13">
        <f>IF(F91="","",IFERROR(INDEX(Pilots!$B$2:$B$51,MATCH(F91,Pilots!$A$2:$A$51,0)),""))</f>
      </c>
      <c r="J91" s="13">
        <f>IF(I91="","",IFERROR(INDEX(Aircraft!$D$2:$D$51,MATCH(I91,Aircraft!$A$2:$A$51,0)),""))</f>
      </c>
      <c r="K91" s="13">
        <f>IF(I91="","",IFERROR(INDEX(Aircraft!$C$2:$C$51,MATCH(I91,Aircraft!$A$2:$A$51,0)),""))</f>
      </c>
      <c r="Z91" s="14"/>
    </row>
    <row r="92" spans="2:26" x14ac:dyDescent="0.25">
      <c r="B92" s="10"/>
      <c r="C92" s="11"/>
      <c r="D92" s="11"/>
      <c r="E92" s="12">
        <f>IF(OR(C92="",D92=""),"",ROUND(MOD(D92-C92,1)*1440,0))</f>
      </c>
      <c r="G92" s="13">
        <f>IF(F92="","",IFERROR(INDEX(Pilots!$B$2:$B$51,MATCH(F92,Pilots!$A$2:$A$51,0)),""))</f>
      </c>
      <c r="J92" s="13">
        <f>IF(I92="","",IFERROR(INDEX(Aircraft!$D$2:$D$51,MATCH(I92,Aircraft!$A$2:$A$51,0)),""))</f>
      </c>
      <c r="K92" s="13">
        <f>IF(I92="","",IFERROR(INDEX(Aircraft!$C$2:$C$51,MATCH(I92,Aircraft!$A$2:$A$51,0)),""))</f>
      </c>
      <c r="Z92" s="14"/>
    </row>
    <row r="93" spans="2:26" x14ac:dyDescent="0.25">
      <c r="B93" s="10"/>
      <c r="C93" s="11"/>
      <c r="D93" s="11"/>
      <c r="E93" s="12">
        <f>IF(OR(C93="",D93=""),"",ROUND(MOD(D93-C93,1)*1440,0))</f>
      </c>
      <c r="G93" s="13">
        <f>IF(F93="","",IFERROR(INDEX(Pilots!$B$2:$B$51,MATCH(F93,Pilots!$A$2:$A$51,0)),""))</f>
      </c>
      <c r="J93" s="13">
        <f>IF(I93="","",IFERROR(INDEX(Aircraft!$D$2:$D$51,MATCH(I93,Aircraft!$A$2:$A$51,0)),""))</f>
      </c>
      <c r="K93" s="13">
        <f>IF(I93="","",IFERROR(INDEX(Aircraft!$C$2:$C$51,MATCH(I93,Aircraft!$A$2:$A$51,0)),""))</f>
      </c>
      <c r="Z93" s="14"/>
    </row>
    <row r="94" spans="2:26" x14ac:dyDescent="0.25">
      <c r="B94" s="10"/>
      <c r="C94" s="11"/>
      <c r="D94" s="11"/>
      <c r="E94" s="12">
        <f>IF(OR(C94="",D94=""),"",ROUND(MOD(D94-C94,1)*1440,0))</f>
      </c>
      <c r="G94" s="13">
        <f>IF(F94="","",IFERROR(INDEX(Pilots!$B$2:$B$51,MATCH(F94,Pilots!$A$2:$A$51,0)),""))</f>
      </c>
      <c r="J94" s="13">
        <f>IF(I94="","",IFERROR(INDEX(Aircraft!$D$2:$D$51,MATCH(I94,Aircraft!$A$2:$A$51,0)),""))</f>
      </c>
      <c r="K94" s="13">
        <f>IF(I94="","",IFERROR(INDEX(Aircraft!$C$2:$C$51,MATCH(I94,Aircraft!$A$2:$A$51,0)),""))</f>
      </c>
      <c r="Z94" s="14"/>
    </row>
    <row r="95" spans="2:26" x14ac:dyDescent="0.25">
      <c r="B95" s="10"/>
      <c r="C95" s="11"/>
      <c r="D95" s="11"/>
      <c r="E95" s="12">
        <f>IF(OR(C95="",D95=""),"",ROUND(MOD(D95-C95,1)*1440,0))</f>
      </c>
      <c r="G95" s="13">
        <f>IF(F95="","",IFERROR(INDEX(Pilots!$B$2:$B$51,MATCH(F95,Pilots!$A$2:$A$51,0)),""))</f>
      </c>
      <c r="J95" s="13">
        <f>IF(I95="","",IFERROR(INDEX(Aircraft!$D$2:$D$51,MATCH(I95,Aircraft!$A$2:$A$51,0)),""))</f>
      </c>
      <c r="K95" s="13">
        <f>IF(I95="","",IFERROR(INDEX(Aircraft!$C$2:$C$51,MATCH(I95,Aircraft!$A$2:$A$51,0)),""))</f>
      </c>
      <c r="Z95" s="14"/>
    </row>
    <row r="96" spans="2:26" x14ac:dyDescent="0.25">
      <c r="B96" s="10"/>
      <c r="C96" s="11"/>
      <c r="D96" s="11"/>
      <c r="E96" s="12">
        <f>IF(OR(C96="",D96=""),"",ROUND(MOD(D96-C96,1)*1440,0))</f>
      </c>
      <c r="G96" s="13">
        <f>IF(F96="","",IFERROR(INDEX(Pilots!$B$2:$B$51,MATCH(F96,Pilots!$A$2:$A$51,0)),""))</f>
      </c>
      <c r="J96" s="13">
        <f>IF(I96="","",IFERROR(INDEX(Aircraft!$D$2:$D$51,MATCH(I96,Aircraft!$A$2:$A$51,0)),""))</f>
      </c>
      <c r="K96" s="13">
        <f>IF(I96="","",IFERROR(INDEX(Aircraft!$C$2:$C$51,MATCH(I96,Aircraft!$A$2:$A$51,0)),""))</f>
      </c>
      <c r="Z96" s="14"/>
    </row>
    <row r="97" spans="2:26" x14ac:dyDescent="0.25">
      <c r="B97" s="10"/>
      <c r="C97" s="11"/>
      <c r="D97" s="11"/>
      <c r="E97" s="12">
        <f>IF(OR(C97="",D97=""),"",ROUND(MOD(D97-C97,1)*1440,0))</f>
      </c>
      <c r="G97" s="13">
        <f>IF(F97="","",IFERROR(INDEX(Pilots!$B$2:$B$51,MATCH(F97,Pilots!$A$2:$A$51,0)),""))</f>
      </c>
      <c r="J97" s="13">
        <f>IF(I97="","",IFERROR(INDEX(Aircraft!$D$2:$D$51,MATCH(I97,Aircraft!$A$2:$A$51,0)),""))</f>
      </c>
      <c r="K97" s="13">
        <f>IF(I97="","",IFERROR(INDEX(Aircraft!$C$2:$C$51,MATCH(I97,Aircraft!$A$2:$A$51,0)),""))</f>
      </c>
      <c r="Z97" s="14"/>
    </row>
    <row r="98" spans="2:26" x14ac:dyDescent="0.25">
      <c r="B98" s="10"/>
      <c r="C98" s="11"/>
      <c r="D98" s="11"/>
      <c r="E98" s="12">
        <f>IF(OR(C98="",D98=""),"",ROUND(MOD(D98-C98,1)*1440,0))</f>
      </c>
      <c r="G98" s="13">
        <f>IF(F98="","",IFERROR(INDEX(Pilots!$B$2:$B$51,MATCH(F98,Pilots!$A$2:$A$51,0)),""))</f>
      </c>
      <c r="J98" s="13">
        <f>IF(I98="","",IFERROR(INDEX(Aircraft!$D$2:$D$51,MATCH(I98,Aircraft!$A$2:$A$51,0)),""))</f>
      </c>
      <c r="K98" s="13">
        <f>IF(I98="","",IFERROR(INDEX(Aircraft!$C$2:$C$51,MATCH(I98,Aircraft!$A$2:$A$51,0)),""))</f>
      </c>
      <c r="Z98" s="14"/>
    </row>
    <row r="99" spans="2:26" x14ac:dyDescent="0.25">
      <c r="B99" s="10"/>
      <c r="C99" s="11"/>
      <c r="D99" s="11"/>
      <c r="E99" s="12">
        <f>IF(OR(C99="",D99=""),"",ROUND(MOD(D99-C99,1)*1440,0))</f>
      </c>
      <c r="G99" s="13">
        <f>IF(F99="","",IFERROR(INDEX(Pilots!$B$2:$B$51,MATCH(F99,Pilots!$A$2:$A$51,0)),""))</f>
      </c>
      <c r="J99" s="13">
        <f>IF(I99="","",IFERROR(INDEX(Aircraft!$D$2:$D$51,MATCH(I99,Aircraft!$A$2:$A$51,0)),""))</f>
      </c>
      <c r="K99" s="13">
        <f>IF(I99="","",IFERROR(INDEX(Aircraft!$C$2:$C$51,MATCH(I99,Aircraft!$A$2:$A$51,0)),""))</f>
      </c>
      <c r="Z99" s="14"/>
    </row>
    <row r="100" spans="2:26" x14ac:dyDescent="0.25">
      <c r="B100" s="10"/>
      <c r="C100" s="11"/>
      <c r="D100" s="11"/>
      <c r="E100" s="12">
        <f>IF(OR(C100="",D100=""),"",ROUND(MOD(D100-C100,1)*1440,0))</f>
      </c>
      <c r="G100" s="13">
        <f>IF(F100="","",IFERROR(INDEX(Pilots!$B$2:$B$51,MATCH(F100,Pilots!$A$2:$A$51,0)),""))</f>
      </c>
      <c r="J100" s="13">
        <f>IF(I100="","",IFERROR(INDEX(Aircraft!$D$2:$D$51,MATCH(I100,Aircraft!$A$2:$A$51,0)),""))</f>
      </c>
      <c r="K100" s="13">
        <f>IF(I100="","",IFERROR(INDEX(Aircraft!$C$2:$C$51,MATCH(I100,Aircraft!$A$2:$A$51,0)),""))</f>
      </c>
      <c r="Z100" s="14"/>
    </row>
    <row r="101" spans="2:26" x14ac:dyDescent="0.25">
      <c r="B101" s="10"/>
      <c r="C101" s="11"/>
      <c r="D101" s="11"/>
      <c r="E101" s="12">
        <f>IF(OR(C101="",D101=""),"",ROUND(MOD(D101-C101,1)*1440,0))</f>
      </c>
      <c r="G101" s="13">
        <f>IF(F101="","",IFERROR(INDEX(Pilots!$B$2:$B$51,MATCH(F101,Pilots!$A$2:$A$51,0)),""))</f>
      </c>
      <c r="J101" s="13">
        <f>IF(I101="","",IFERROR(INDEX(Aircraft!$D$2:$D$51,MATCH(I101,Aircraft!$A$2:$A$51,0)),""))</f>
      </c>
      <c r="K101" s="13">
        <f>IF(I101="","",IFERROR(INDEX(Aircraft!$C$2:$C$51,MATCH(I101,Aircraft!$A$2:$A$51,0)),""))</f>
      </c>
      <c r="Z101" s="14"/>
    </row>
    <row r="102" spans="2:26" x14ac:dyDescent="0.25">
      <c r="B102" s="10"/>
      <c r="C102" s="11"/>
      <c r="D102" s="11"/>
      <c r="E102" s="12">
        <f>IF(OR(C102="",D102=""),"",ROUND(MOD(D102-C102,1)*1440,0))</f>
      </c>
      <c r="G102" s="13">
        <f>IF(F102="","",IFERROR(INDEX(Pilots!$B$2:$B$51,MATCH(F102,Pilots!$A$2:$A$51,0)),""))</f>
      </c>
      <c r="J102" s="13">
        <f>IF(I102="","",IFERROR(INDEX(Aircraft!$D$2:$D$51,MATCH(I102,Aircraft!$A$2:$A$51,0)),""))</f>
      </c>
      <c r="K102" s="13">
        <f>IF(I102="","",IFERROR(INDEX(Aircraft!$C$2:$C$51,MATCH(I102,Aircraft!$A$2:$A$51,0)),""))</f>
      </c>
      <c r="Z102" s="14"/>
    </row>
    <row r="103" spans="2:26" x14ac:dyDescent="0.25">
      <c r="B103" s="10"/>
      <c r="C103" s="11"/>
      <c r="D103" s="11"/>
      <c r="E103" s="12">
        <f>IF(OR(C103="",D103=""),"",ROUND(MOD(D103-C103,1)*1440,0))</f>
      </c>
      <c r="G103" s="13">
        <f>IF(F103="","",IFERROR(INDEX(Pilots!$B$2:$B$51,MATCH(F103,Pilots!$A$2:$A$51,0)),""))</f>
      </c>
      <c r="J103" s="13">
        <f>IF(I103="","",IFERROR(INDEX(Aircraft!$D$2:$D$51,MATCH(I103,Aircraft!$A$2:$A$51,0)),""))</f>
      </c>
      <c r="K103" s="13">
        <f>IF(I103="","",IFERROR(INDEX(Aircraft!$C$2:$C$51,MATCH(I103,Aircraft!$A$2:$A$51,0)),""))</f>
      </c>
      <c r="Z103" s="14"/>
    </row>
    <row r="104" spans="2:26" x14ac:dyDescent="0.25">
      <c r="B104" s="10"/>
      <c r="C104" s="11"/>
      <c r="D104" s="11"/>
      <c r="E104" s="12">
        <f>IF(OR(C104="",D104=""),"",ROUND(MOD(D104-C104,1)*1440,0))</f>
      </c>
      <c r="G104" s="13">
        <f>IF(F104="","",IFERROR(INDEX(Pilots!$B$2:$B$51,MATCH(F104,Pilots!$A$2:$A$51,0)),""))</f>
      </c>
      <c r="J104" s="13">
        <f>IF(I104="","",IFERROR(INDEX(Aircraft!$D$2:$D$51,MATCH(I104,Aircraft!$A$2:$A$51,0)),""))</f>
      </c>
      <c r="K104" s="13">
        <f>IF(I104="","",IFERROR(INDEX(Aircraft!$C$2:$C$51,MATCH(I104,Aircraft!$A$2:$A$51,0)),""))</f>
      </c>
      <c r="Z104" s="14"/>
    </row>
    <row r="105" spans="2:26" x14ac:dyDescent="0.25">
      <c r="B105" s="10"/>
      <c r="C105" s="11"/>
      <c r="D105" s="11"/>
      <c r="E105" s="12">
        <f>IF(OR(C105="",D105=""),"",ROUND(MOD(D105-C105,1)*1440,0))</f>
      </c>
      <c r="G105" s="13">
        <f>IF(F105="","",IFERROR(INDEX(Pilots!$B$2:$B$51,MATCH(F105,Pilots!$A$2:$A$51,0)),""))</f>
      </c>
      <c r="J105" s="13">
        <f>IF(I105="","",IFERROR(INDEX(Aircraft!$D$2:$D$51,MATCH(I105,Aircraft!$A$2:$A$51,0)),""))</f>
      </c>
      <c r="K105" s="13">
        <f>IF(I105="","",IFERROR(INDEX(Aircraft!$C$2:$C$51,MATCH(I105,Aircraft!$A$2:$A$51,0)),""))</f>
      </c>
      <c r="Z105" s="14"/>
    </row>
    <row r="106" spans="2:26" x14ac:dyDescent="0.25">
      <c r="B106" s="10"/>
      <c r="C106" s="11"/>
      <c r="D106" s="11"/>
      <c r="E106" s="12">
        <f>IF(OR(C106="",D106=""),"",ROUND(MOD(D106-C106,1)*1440,0))</f>
      </c>
      <c r="G106" s="13">
        <f>IF(F106="","",IFERROR(INDEX(Pilots!$B$2:$B$51,MATCH(F106,Pilots!$A$2:$A$51,0)),""))</f>
      </c>
      <c r="J106" s="13">
        <f>IF(I106="","",IFERROR(INDEX(Aircraft!$D$2:$D$51,MATCH(I106,Aircraft!$A$2:$A$51,0)),""))</f>
      </c>
      <c r="K106" s="13">
        <f>IF(I106="","",IFERROR(INDEX(Aircraft!$C$2:$C$51,MATCH(I106,Aircraft!$A$2:$A$51,0)),""))</f>
      </c>
      <c r="Z106" s="14"/>
    </row>
    <row r="107" spans="2:26" x14ac:dyDescent="0.25">
      <c r="B107" s="10"/>
      <c r="C107" s="11"/>
      <c r="D107" s="11"/>
      <c r="E107" s="12">
        <f>IF(OR(C107="",D107=""),"",ROUND(MOD(D107-C107,1)*1440,0))</f>
      </c>
      <c r="G107" s="13">
        <f>IF(F107="","",IFERROR(INDEX(Pilots!$B$2:$B$51,MATCH(F107,Pilots!$A$2:$A$51,0)),""))</f>
      </c>
      <c r="J107" s="13">
        <f>IF(I107="","",IFERROR(INDEX(Aircraft!$D$2:$D$51,MATCH(I107,Aircraft!$A$2:$A$51,0)),""))</f>
      </c>
      <c r="K107" s="13">
        <f>IF(I107="","",IFERROR(INDEX(Aircraft!$C$2:$C$51,MATCH(I107,Aircraft!$A$2:$A$51,0)),""))</f>
      </c>
      <c r="Z107" s="14"/>
    </row>
    <row r="108" spans="2:26" x14ac:dyDescent="0.25">
      <c r="B108" s="10"/>
      <c r="C108" s="11"/>
      <c r="D108" s="11"/>
      <c r="E108" s="12">
        <f>IF(OR(C108="",D108=""),"",ROUND(MOD(D108-C108,1)*1440,0))</f>
      </c>
      <c r="G108" s="13">
        <f>IF(F108="","",IFERROR(INDEX(Pilots!$B$2:$B$51,MATCH(F108,Pilots!$A$2:$A$51,0)),""))</f>
      </c>
      <c r="J108" s="13">
        <f>IF(I108="","",IFERROR(INDEX(Aircraft!$D$2:$D$51,MATCH(I108,Aircraft!$A$2:$A$51,0)),""))</f>
      </c>
      <c r="K108" s="13">
        <f>IF(I108="","",IFERROR(INDEX(Aircraft!$C$2:$C$51,MATCH(I108,Aircraft!$A$2:$A$51,0)),""))</f>
      </c>
      <c r="Z108" s="14"/>
    </row>
    <row r="109" spans="2:26" x14ac:dyDescent="0.25">
      <c r="B109" s="10"/>
      <c r="C109" s="11"/>
      <c r="D109" s="11"/>
      <c r="E109" s="12">
        <f>IF(OR(C109="",D109=""),"",ROUND(MOD(D109-C109,1)*1440,0))</f>
      </c>
      <c r="G109" s="13">
        <f>IF(F109="","",IFERROR(INDEX(Pilots!$B$2:$B$51,MATCH(F109,Pilots!$A$2:$A$51,0)),""))</f>
      </c>
      <c r="J109" s="13">
        <f>IF(I109="","",IFERROR(INDEX(Aircraft!$D$2:$D$51,MATCH(I109,Aircraft!$A$2:$A$51,0)),""))</f>
      </c>
      <c r="K109" s="13">
        <f>IF(I109="","",IFERROR(INDEX(Aircraft!$C$2:$C$51,MATCH(I109,Aircraft!$A$2:$A$51,0)),""))</f>
      </c>
      <c r="Z109" s="14"/>
    </row>
    <row r="110" spans="2:26" x14ac:dyDescent="0.25">
      <c r="B110" s="10"/>
      <c r="C110" s="11"/>
      <c r="D110" s="11"/>
      <c r="E110" s="12">
        <f>IF(OR(C110="",D110=""),"",ROUND(MOD(D110-C110,1)*1440,0))</f>
      </c>
      <c r="G110" s="13">
        <f>IF(F110="","",IFERROR(INDEX(Pilots!$B$2:$B$51,MATCH(F110,Pilots!$A$2:$A$51,0)),""))</f>
      </c>
      <c r="J110" s="13">
        <f>IF(I110="","",IFERROR(INDEX(Aircraft!$D$2:$D$51,MATCH(I110,Aircraft!$A$2:$A$51,0)),""))</f>
      </c>
      <c r="K110" s="13">
        <f>IF(I110="","",IFERROR(INDEX(Aircraft!$C$2:$C$51,MATCH(I110,Aircraft!$A$2:$A$51,0)),""))</f>
      </c>
      <c r="Z110" s="14"/>
    </row>
    <row r="111" spans="2:26" x14ac:dyDescent="0.25">
      <c r="B111" s="10"/>
      <c r="C111" s="11"/>
      <c r="D111" s="11"/>
      <c r="E111" s="12">
        <f>IF(OR(C111="",D111=""),"",ROUND(MOD(D111-C111,1)*1440,0))</f>
      </c>
      <c r="G111" s="13">
        <f>IF(F111="","",IFERROR(INDEX(Pilots!$B$2:$B$51,MATCH(F111,Pilots!$A$2:$A$51,0)),""))</f>
      </c>
      <c r="J111" s="13">
        <f>IF(I111="","",IFERROR(INDEX(Aircraft!$D$2:$D$51,MATCH(I111,Aircraft!$A$2:$A$51,0)),""))</f>
      </c>
      <c r="K111" s="13">
        <f>IF(I111="","",IFERROR(INDEX(Aircraft!$C$2:$C$51,MATCH(I111,Aircraft!$A$2:$A$51,0)),""))</f>
      </c>
      <c r="Z111" s="14"/>
    </row>
    <row r="112" spans="2:26" x14ac:dyDescent="0.25">
      <c r="B112" s="10"/>
      <c r="C112" s="11"/>
      <c r="D112" s="11"/>
      <c r="E112" s="12">
        <f>IF(OR(C112="",D112=""),"",ROUND(MOD(D112-C112,1)*1440,0))</f>
      </c>
      <c r="G112" s="13">
        <f>IF(F112="","",IFERROR(INDEX(Pilots!$B$2:$B$51,MATCH(F112,Pilots!$A$2:$A$51,0)),""))</f>
      </c>
      <c r="J112" s="13">
        <f>IF(I112="","",IFERROR(INDEX(Aircraft!$D$2:$D$51,MATCH(I112,Aircraft!$A$2:$A$51,0)),""))</f>
      </c>
      <c r="K112" s="13">
        <f>IF(I112="","",IFERROR(INDEX(Aircraft!$C$2:$C$51,MATCH(I112,Aircraft!$A$2:$A$51,0)),""))</f>
      </c>
      <c r="Z112" s="14"/>
    </row>
    <row r="113" spans="2:26" x14ac:dyDescent="0.25">
      <c r="B113" s="10"/>
      <c r="C113" s="11"/>
      <c r="D113" s="11"/>
      <c r="E113" s="12">
        <f>IF(OR(C113="",D113=""),"",ROUND(MOD(D113-C113,1)*1440,0))</f>
      </c>
      <c r="G113" s="13">
        <f>IF(F113="","",IFERROR(INDEX(Pilots!$B$2:$B$51,MATCH(F113,Pilots!$A$2:$A$51,0)),""))</f>
      </c>
      <c r="J113" s="13">
        <f>IF(I113="","",IFERROR(INDEX(Aircraft!$D$2:$D$51,MATCH(I113,Aircraft!$A$2:$A$51,0)),""))</f>
      </c>
      <c r="K113" s="13">
        <f>IF(I113="","",IFERROR(INDEX(Aircraft!$C$2:$C$51,MATCH(I113,Aircraft!$A$2:$A$51,0)),""))</f>
      </c>
      <c r="Z113" s="14"/>
    </row>
    <row r="114" spans="2:26" x14ac:dyDescent="0.25">
      <c r="B114" s="10"/>
      <c r="C114" s="11"/>
      <c r="D114" s="11"/>
      <c r="E114" s="12">
        <f>IF(OR(C114="",D114=""),"",ROUND(MOD(D114-C114,1)*1440,0))</f>
      </c>
      <c r="G114" s="13">
        <f>IF(F114="","",IFERROR(INDEX(Pilots!$B$2:$B$51,MATCH(F114,Pilots!$A$2:$A$51,0)),""))</f>
      </c>
      <c r="J114" s="13">
        <f>IF(I114="","",IFERROR(INDEX(Aircraft!$D$2:$D$51,MATCH(I114,Aircraft!$A$2:$A$51,0)),""))</f>
      </c>
      <c r="K114" s="13">
        <f>IF(I114="","",IFERROR(INDEX(Aircraft!$C$2:$C$51,MATCH(I114,Aircraft!$A$2:$A$51,0)),""))</f>
      </c>
      <c r="Z114" s="14"/>
    </row>
    <row r="115" spans="2:26" x14ac:dyDescent="0.25">
      <c r="B115" s="10"/>
      <c r="C115" s="11"/>
      <c r="D115" s="11"/>
      <c r="E115" s="12">
        <f>IF(OR(C115="",D115=""),"",ROUND(MOD(D115-C115,1)*1440,0))</f>
      </c>
      <c r="G115" s="13">
        <f>IF(F115="","",IFERROR(INDEX(Pilots!$B$2:$B$51,MATCH(F115,Pilots!$A$2:$A$51,0)),""))</f>
      </c>
      <c r="J115" s="13">
        <f>IF(I115="","",IFERROR(INDEX(Aircraft!$D$2:$D$51,MATCH(I115,Aircraft!$A$2:$A$51,0)),""))</f>
      </c>
      <c r="K115" s="13">
        <f>IF(I115="","",IFERROR(INDEX(Aircraft!$C$2:$C$51,MATCH(I115,Aircraft!$A$2:$A$51,0)),""))</f>
      </c>
      <c r="Z115" s="14"/>
    </row>
    <row r="116" spans="2:26" x14ac:dyDescent="0.25">
      <c r="B116" s="10"/>
      <c r="C116" s="11"/>
      <c r="D116" s="11"/>
      <c r="E116" s="12">
        <f>IF(OR(C116="",D116=""),"",ROUND(MOD(D116-C116,1)*1440,0))</f>
      </c>
      <c r="G116" s="13">
        <f>IF(F116="","",IFERROR(INDEX(Pilots!$B$2:$B$51,MATCH(F116,Pilots!$A$2:$A$51,0)),""))</f>
      </c>
      <c r="J116" s="13">
        <f>IF(I116="","",IFERROR(INDEX(Aircraft!$D$2:$D$51,MATCH(I116,Aircraft!$A$2:$A$51,0)),""))</f>
      </c>
      <c r="K116" s="13">
        <f>IF(I116="","",IFERROR(INDEX(Aircraft!$C$2:$C$51,MATCH(I116,Aircraft!$A$2:$A$51,0)),""))</f>
      </c>
      <c r="Z116" s="14"/>
    </row>
    <row r="117" spans="2:26" x14ac:dyDescent="0.25">
      <c r="B117" s="10"/>
      <c r="C117" s="11"/>
      <c r="D117" s="11"/>
      <c r="E117" s="12">
        <f>IF(OR(C117="",D117=""),"",ROUND(MOD(D117-C117,1)*1440,0))</f>
      </c>
      <c r="G117" s="13">
        <f>IF(F117="","",IFERROR(INDEX(Pilots!$B$2:$B$51,MATCH(F117,Pilots!$A$2:$A$51,0)),""))</f>
      </c>
      <c r="J117" s="13">
        <f>IF(I117="","",IFERROR(INDEX(Aircraft!$D$2:$D$51,MATCH(I117,Aircraft!$A$2:$A$51,0)),""))</f>
      </c>
      <c r="K117" s="13">
        <f>IF(I117="","",IFERROR(INDEX(Aircraft!$C$2:$C$51,MATCH(I117,Aircraft!$A$2:$A$51,0)),""))</f>
      </c>
      <c r="Z117" s="14"/>
    </row>
    <row r="118" spans="2:26" x14ac:dyDescent="0.25">
      <c r="B118" s="10"/>
      <c r="C118" s="11"/>
      <c r="D118" s="11"/>
      <c r="E118" s="12">
        <f>IF(OR(C118="",D118=""),"",ROUND(MOD(D118-C118,1)*1440,0))</f>
      </c>
      <c r="G118" s="13">
        <f>IF(F118="","",IFERROR(INDEX(Pilots!$B$2:$B$51,MATCH(F118,Pilots!$A$2:$A$51,0)),""))</f>
      </c>
      <c r="J118" s="13">
        <f>IF(I118="","",IFERROR(INDEX(Aircraft!$D$2:$D$51,MATCH(I118,Aircraft!$A$2:$A$51,0)),""))</f>
      </c>
      <c r="K118" s="13">
        <f>IF(I118="","",IFERROR(INDEX(Aircraft!$C$2:$C$51,MATCH(I118,Aircraft!$A$2:$A$51,0)),""))</f>
      </c>
      <c r="Z118" s="14"/>
    </row>
    <row r="119" spans="2:26" x14ac:dyDescent="0.25">
      <c r="B119" s="10"/>
      <c r="C119" s="11"/>
      <c r="D119" s="11"/>
      <c r="E119" s="12">
        <f>IF(OR(C119="",D119=""),"",ROUND(MOD(D119-C119,1)*1440,0))</f>
      </c>
      <c r="G119" s="13">
        <f>IF(F119="","",IFERROR(INDEX(Pilots!$B$2:$B$51,MATCH(F119,Pilots!$A$2:$A$51,0)),""))</f>
      </c>
      <c r="J119" s="13">
        <f>IF(I119="","",IFERROR(INDEX(Aircraft!$D$2:$D$51,MATCH(I119,Aircraft!$A$2:$A$51,0)),""))</f>
      </c>
      <c r="K119" s="13">
        <f>IF(I119="","",IFERROR(INDEX(Aircraft!$C$2:$C$51,MATCH(I119,Aircraft!$A$2:$A$51,0)),""))</f>
      </c>
      <c r="Z119" s="14"/>
    </row>
    <row r="120" spans="2:26" x14ac:dyDescent="0.25">
      <c r="B120" s="10"/>
      <c r="C120" s="11"/>
      <c r="D120" s="11"/>
      <c r="E120" s="12">
        <f>IF(OR(C120="",D120=""),"",ROUND(MOD(D120-C120,1)*1440,0))</f>
      </c>
      <c r="G120" s="13">
        <f>IF(F120="","",IFERROR(INDEX(Pilots!$B$2:$B$51,MATCH(F120,Pilots!$A$2:$A$51,0)),""))</f>
      </c>
      <c r="J120" s="13">
        <f>IF(I120="","",IFERROR(INDEX(Aircraft!$D$2:$D$51,MATCH(I120,Aircraft!$A$2:$A$51,0)),""))</f>
      </c>
      <c r="K120" s="13">
        <f>IF(I120="","",IFERROR(INDEX(Aircraft!$C$2:$C$51,MATCH(I120,Aircraft!$A$2:$A$51,0)),""))</f>
      </c>
      <c r="Z120" s="14"/>
    </row>
    <row r="121" spans="2:26" x14ac:dyDescent="0.25">
      <c r="B121" s="10"/>
      <c r="C121" s="11"/>
      <c r="D121" s="11"/>
      <c r="E121" s="12">
        <f>IF(OR(C121="",D121=""),"",ROUND(MOD(D121-C121,1)*1440,0))</f>
      </c>
      <c r="G121" s="13">
        <f>IF(F121="","",IFERROR(INDEX(Pilots!$B$2:$B$51,MATCH(F121,Pilots!$A$2:$A$51,0)),""))</f>
      </c>
      <c r="J121" s="13">
        <f>IF(I121="","",IFERROR(INDEX(Aircraft!$D$2:$D$51,MATCH(I121,Aircraft!$A$2:$A$51,0)),""))</f>
      </c>
      <c r="K121" s="13">
        <f>IF(I121="","",IFERROR(INDEX(Aircraft!$C$2:$C$51,MATCH(I121,Aircraft!$A$2:$A$51,0)),""))</f>
      </c>
      <c r="Z121" s="14"/>
    </row>
    <row r="122" spans="2:26" x14ac:dyDescent="0.25">
      <c r="B122" s="10"/>
      <c r="C122" s="11"/>
      <c r="D122" s="11"/>
      <c r="E122" s="12">
        <f>IF(OR(C122="",D122=""),"",ROUND(MOD(D122-C122,1)*1440,0))</f>
      </c>
      <c r="G122" s="13">
        <f>IF(F122="","",IFERROR(INDEX(Pilots!$B$2:$B$51,MATCH(F122,Pilots!$A$2:$A$51,0)),""))</f>
      </c>
      <c r="J122" s="13">
        <f>IF(I122="","",IFERROR(INDEX(Aircraft!$D$2:$D$51,MATCH(I122,Aircraft!$A$2:$A$51,0)),""))</f>
      </c>
      <c r="K122" s="13">
        <f>IF(I122="","",IFERROR(INDEX(Aircraft!$C$2:$C$51,MATCH(I122,Aircraft!$A$2:$A$51,0)),""))</f>
      </c>
      <c r="Z122" s="14"/>
    </row>
    <row r="123" spans="2:26" x14ac:dyDescent="0.25">
      <c r="B123" s="10"/>
      <c r="C123" s="11"/>
      <c r="D123" s="11"/>
      <c r="E123" s="12">
        <f>IF(OR(C123="",D123=""),"",ROUND(MOD(D123-C123,1)*1440,0))</f>
      </c>
      <c r="G123" s="13">
        <f>IF(F123="","",IFERROR(INDEX(Pilots!$B$2:$B$51,MATCH(F123,Pilots!$A$2:$A$51,0)),""))</f>
      </c>
      <c r="J123" s="13">
        <f>IF(I123="","",IFERROR(INDEX(Aircraft!$D$2:$D$51,MATCH(I123,Aircraft!$A$2:$A$51,0)),""))</f>
      </c>
      <c r="K123" s="13">
        <f>IF(I123="","",IFERROR(INDEX(Aircraft!$C$2:$C$51,MATCH(I123,Aircraft!$A$2:$A$51,0)),""))</f>
      </c>
      <c r="Z123" s="14"/>
    </row>
    <row r="124" spans="2:26" x14ac:dyDescent="0.25">
      <c r="B124" s="10"/>
      <c r="C124" s="11"/>
      <c r="D124" s="11"/>
      <c r="E124" s="12">
        <f>IF(OR(C124="",D124=""),"",ROUND(MOD(D124-C124,1)*1440,0))</f>
      </c>
      <c r="G124" s="13">
        <f>IF(F124="","",IFERROR(INDEX(Pilots!$B$2:$B$51,MATCH(F124,Pilots!$A$2:$A$51,0)),""))</f>
      </c>
      <c r="J124" s="13">
        <f>IF(I124="","",IFERROR(INDEX(Aircraft!$D$2:$D$51,MATCH(I124,Aircraft!$A$2:$A$51,0)),""))</f>
      </c>
      <c r="K124" s="13">
        <f>IF(I124="","",IFERROR(INDEX(Aircraft!$C$2:$C$51,MATCH(I124,Aircraft!$A$2:$A$51,0)),""))</f>
      </c>
      <c r="Z124" s="14"/>
    </row>
    <row r="125" spans="2:26" x14ac:dyDescent="0.25">
      <c r="B125" s="10"/>
      <c r="C125" s="11"/>
      <c r="D125" s="11"/>
      <c r="E125" s="12">
        <f>IF(OR(C125="",D125=""),"",ROUND(MOD(D125-C125,1)*1440,0))</f>
      </c>
      <c r="G125" s="13">
        <f>IF(F125="","",IFERROR(INDEX(Pilots!$B$2:$B$51,MATCH(F125,Pilots!$A$2:$A$51,0)),""))</f>
      </c>
      <c r="J125" s="13">
        <f>IF(I125="","",IFERROR(INDEX(Aircraft!$D$2:$D$51,MATCH(I125,Aircraft!$A$2:$A$51,0)),""))</f>
      </c>
      <c r="K125" s="13">
        <f>IF(I125="","",IFERROR(INDEX(Aircraft!$C$2:$C$51,MATCH(I125,Aircraft!$A$2:$A$51,0)),""))</f>
      </c>
      <c r="Z125" s="14"/>
    </row>
    <row r="126" spans="2:26" x14ac:dyDescent="0.25">
      <c r="B126" s="10"/>
      <c r="C126" s="11"/>
      <c r="D126" s="11"/>
      <c r="E126" s="12">
        <f>IF(OR(C126="",D126=""),"",ROUND(MOD(D126-C126,1)*1440,0))</f>
      </c>
      <c r="G126" s="13">
        <f>IF(F126="","",IFERROR(INDEX(Pilots!$B$2:$B$51,MATCH(F126,Pilots!$A$2:$A$51,0)),""))</f>
      </c>
      <c r="J126" s="13">
        <f>IF(I126="","",IFERROR(INDEX(Aircraft!$D$2:$D$51,MATCH(I126,Aircraft!$A$2:$A$51,0)),""))</f>
      </c>
      <c r="K126" s="13">
        <f>IF(I126="","",IFERROR(INDEX(Aircraft!$C$2:$C$51,MATCH(I126,Aircraft!$A$2:$A$51,0)),""))</f>
      </c>
      <c r="Z126" s="14"/>
    </row>
    <row r="127" spans="2:26" x14ac:dyDescent="0.25">
      <c r="B127" s="10"/>
      <c r="C127" s="11"/>
      <c r="D127" s="11"/>
      <c r="E127" s="12">
        <f>IF(OR(C127="",D127=""),"",ROUND(MOD(D127-C127,1)*1440,0))</f>
      </c>
      <c r="G127" s="13">
        <f>IF(F127="","",IFERROR(INDEX(Pilots!$B$2:$B$51,MATCH(F127,Pilots!$A$2:$A$51,0)),""))</f>
      </c>
      <c r="J127" s="13">
        <f>IF(I127="","",IFERROR(INDEX(Aircraft!$D$2:$D$51,MATCH(I127,Aircraft!$A$2:$A$51,0)),""))</f>
      </c>
      <c r="K127" s="13">
        <f>IF(I127="","",IFERROR(INDEX(Aircraft!$C$2:$C$51,MATCH(I127,Aircraft!$A$2:$A$51,0)),""))</f>
      </c>
      <c r="Z127" s="14"/>
    </row>
    <row r="128" spans="2:26" x14ac:dyDescent="0.25">
      <c r="B128" s="10"/>
      <c r="C128" s="11"/>
      <c r="D128" s="11"/>
      <c r="E128" s="12">
        <f>IF(OR(C128="",D128=""),"",ROUND(MOD(D128-C128,1)*1440,0))</f>
      </c>
      <c r="G128" s="13">
        <f>IF(F128="","",IFERROR(INDEX(Pilots!$B$2:$B$51,MATCH(F128,Pilots!$A$2:$A$51,0)),""))</f>
      </c>
      <c r="J128" s="13">
        <f>IF(I128="","",IFERROR(INDEX(Aircraft!$D$2:$D$51,MATCH(I128,Aircraft!$A$2:$A$51,0)),""))</f>
      </c>
      <c r="K128" s="13">
        <f>IF(I128="","",IFERROR(INDEX(Aircraft!$C$2:$C$51,MATCH(I128,Aircraft!$A$2:$A$51,0)),""))</f>
      </c>
      <c r="Z128" s="14"/>
    </row>
    <row r="129" spans="2:26" x14ac:dyDescent="0.25">
      <c r="B129" s="10"/>
      <c r="C129" s="11"/>
      <c r="D129" s="11"/>
      <c r="E129" s="12">
        <f>IF(OR(C129="",D129=""),"",ROUND(MOD(D129-C129,1)*1440,0))</f>
      </c>
      <c r="G129" s="13">
        <f>IF(F129="","",IFERROR(INDEX(Pilots!$B$2:$B$51,MATCH(F129,Pilots!$A$2:$A$51,0)),""))</f>
      </c>
      <c r="J129" s="13">
        <f>IF(I129="","",IFERROR(INDEX(Aircraft!$D$2:$D$51,MATCH(I129,Aircraft!$A$2:$A$51,0)),""))</f>
      </c>
      <c r="K129" s="13">
        <f>IF(I129="","",IFERROR(INDEX(Aircraft!$C$2:$C$51,MATCH(I129,Aircraft!$A$2:$A$51,0)),""))</f>
      </c>
      <c r="Z129" s="14"/>
    </row>
    <row r="130" spans="2:26" x14ac:dyDescent="0.25">
      <c r="B130" s="10"/>
      <c r="C130" s="11"/>
      <c r="D130" s="11"/>
      <c r="E130" s="12">
        <f>IF(OR(C130="",D130=""),"",ROUND(MOD(D130-C130,1)*1440,0))</f>
      </c>
      <c r="G130" s="13">
        <f>IF(F130="","",IFERROR(INDEX(Pilots!$B$2:$B$51,MATCH(F130,Pilots!$A$2:$A$51,0)),""))</f>
      </c>
      <c r="J130" s="13">
        <f>IF(I130="","",IFERROR(INDEX(Aircraft!$D$2:$D$51,MATCH(I130,Aircraft!$A$2:$A$51,0)),""))</f>
      </c>
      <c r="K130" s="13">
        <f>IF(I130="","",IFERROR(INDEX(Aircraft!$C$2:$C$51,MATCH(I130,Aircraft!$A$2:$A$51,0)),""))</f>
      </c>
      <c r="Z130" s="14"/>
    </row>
    <row r="131" spans="2:26" x14ac:dyDescent="0.25">
      <c r="B131" s="10"/>
      <c r="C131" s="11"/>
      <c r="D131" s="11"/>
      <c r="E131" s="12">
        <f>IF(OR(C131="",D131=""),"",ROUND(MOD(D131-C131,1)*1440,0))</f>
      </c>
      <c r="G131" s="13">
        <f>IF(F131="","",IFERROR(INDEX(Pilots!$B$2:$B$51,MATCH(F131,Pilots!$A$2:$A$51,0)),""))</f>
      </c>
      <c r="J131" s="13">
        <f>IF(I131="","",IFERROR(INDEX(Aircraft!$D$2:$D$51,MATCH(I131,Aircraft!$A$2:$A$51,0)),""))</f>
      </c>
      <c r="K131" s="13">
        <f>IF(I131="","",IFERROR(INDEX(Aircraft!$C$2:$C$51,MATCH(I131,Aircraft!$A$2:$A$51,0)),""))</f>
      </c>
      <c r="Z131" s="14"/>
    </row>
    <row r="132" spans="2:26" x14ac:dyDescent="0.25">
      <c r="B132" s="10"/>
      <c r="C132" s="11"/>
      <c r="D132" s="11"/>
      <c r="E132" s="12">
        <f>IF(OR(C132="",D132=""),"",ROUND(MOD(D132-C132,1)*1440,0))</f>
      </c>
      <c r="G132" s="13">
        <f>IF(F132="","",IFERROR(INDEX(Pilots!$B$2:$B$51,MATCH(F132,Pilots!$A$2:$A$51,0)),""))</f>
      </c>
      <c r="J132" s="13">
        <f>IF(I132="","",IFERROR(INDEX(Aircraft!$D$2:$D$51,MATCH(I132,Aircraft!$A$2:$A$51,0)),""))</f>
      </c>
      <c r="K132" s="13">
        <f>IF(I132="","",IFERROR(INDEX(Aircraft!$C$2:$C$51,MATCH(I132,Aircraft!$A$2:$A$51,0)),""))</f>
      </c>
      <c r="Z132" s="14"/>
    </row>
    <row r="133" spans="2:26" x14ac:dyDescent="0.25">
      <c r="B133" s="10"/>
      <c r="C133" s="11"/>
      <c r="D133" s="11"/>
      <c r="E133" s="12">
        <f>IF(OR(C133="",D133=""),"",ROUND(MOD(D133-C133,1)*1440,0))</f>
      </c>
      <c r="G133" s="13">
        <f>IF(F133="","",IFERROR(INDEX(Pilots!$B$2:$B$51,MATCH(F133,Pilots!$A$2:$A$51,0)),""))</f>
      </c>
      <c r="J133" s="13">
        <f>IF(I133="","",IFERROR(INDEX(Aircraft!$D$2:$D$51,MATCH(I133,Aircraft!$A$2:$A$51,0)),""))</f>
      </c>
      <c r="K133" s="13">
        <f>IF(I133="","",IFERROR(INDEX(Aircraft!$C$2:$C$51,MATCH(I133,Aircraft!$A$2:$A$51,0)),""))</f>
      </c>
      <c r="Z133" s="14"/>
    </row>
    <row r="134" spans="2:26" x14ac:dyDescent="0.25">
      <c r="B134" s="10"/>
      <c r="C134" s="11"/>
      <c r="D134" s="11"/>
      <c r="E134" s="12">
        <f>IF(OR(C134="",D134=""),"",ROUND(MOD(D134-C134,1)*1440,0))</f>
      </c>
      <c r="G134" s="13">
        <f>IF(F134="","",IFERROR(INDEX(Pilots!$B$2:$B$51,MATCH(F134,Pilots!$A$2:$A$51,0)),""))</f>
      </c>
      <c r="J134" s="13">
        <f>IF(I134="","",IFERROR(INDEX(Aircraft!$D$2:$D$51,MATCH(I134,Aircraft!$A$2:$A$51,0)),""))</f>
      </c>
      <c r="K134" s="13">
        <f>IF(I134="","",IFERROR(INDEX(Aircraft!$C$2:$C$51,MATCH(I134,Aircraft!$A$2:$A$51,0)),""))</f>
      </c>
      <c r="Z134" s="14"/>
    </row>
    <row r="135" spans="2:26" x14ac:dyDescent="0.25">
      <c r="B135" s="10"/>
      <c r="C135" s="11"/>
      <c r="D135" s="11"/>
      <c r="E135" s="12">
        <f>IF(OR(C135="",D135=""),"",ROUND(MOD(D135-C135,1)*1440,0))</f>
      </c>
      <c r="G135" s="13">
        <f>IF(F135="","",IFERROR(INDEX(Pilots!$B$2:$B$51,MATCH(F135,Pilots!$A$2:$A$51,0)),""))</f>
      </c>
      <c r="J135" s="13">
        <f>IF(I135="","",IFERROR(INDEX(Aircraft!$D$2:$D$51,MATCH(I135,Aircraft!$A$2:$A$51,0)),""))</f>
      </c>
      <c r="K135" s="13">
        <f>IF(I135="","",IFERROR(INDEX(Aircraft!$C$2:$C$51,MATCH(I135,Aircraft!$A$2:$A$51,0)),""))</f>
      </c>
      <c r="Z135" s="14"/>
    </row>
    <row r="136" spans="2:26" x14ac:dyDescent="0.25">
      <c r="B136" s="10"/>
      <c r="C136" s="11"/>
      <c r="D136" s="11"/>
      <c r="E136" s="12">
        <f>IF(OR(C136="",D136=""),"",ROUND(MOD(D136-C136,1)*1440,0))</f>
      </c>
      <c r="G136" s="13">
        <f>IF(F136="","",IFERROR(INDEX(Pilots!$B$2:$B$51,MATCH(F136,Pilots!$A$2:$A$51,0)),""))</f>
      </c>
      <c r="J136" s="13">
        <f>IF(I136="","",IFERROR(INDEX(Aircraft!$D$2:$D$51,MATCH(I136,Aircraft!$A$2:$A$51,0)),""))</f>
      </c>
      <c r="K136" s="13">
        <f>IF(I136="","",IFERROR(INDEX(Aircraft!$C$2:$C$51,MATCH(I136,Aircraft!$A$2:$A$51,0)),""))</f>
      </c>
      <c r="Z136" s="14"/>
    </row>
    <row r="137" spans="2:26" x14ac:dyDescent="0.25">
      <c r="B137" s="10"/>
      <c r="C137" s="11"/>
      <c r="D137" s="11"/>
      <c r="E137" s="12">
        <f>IF(OR(C137="",D137=""),"",ROUND(MOD(D137-C137,1)*1440,0))</f>
      </c>
      <c r="G137" s="13">
        <f>IF(F137="","",IFERROR(INDEX(Pilots!$B$2:$B$51,MATCH(F137,Pilots!$A$2:$A$51,0)),""))</f>
      </c>
      <c r="J137" s="13">
        <f>IF(I137="","",IFERROR(INDEX(Aircraft!$D$2:$D$51,MATCH(I137,Aircraft!$A$2:$A$51,0)),""))</f>
      </c>
      <c r="K137" s="13">
        <f>IF(I137="","",IFERROR(INDEX(Aircraft!$C$2:$C$51,MATCH(I137,Aircraft!$A$2:$A$51,0)),""))</f>
      </c>
      <c r="Z137" s="14"/>
    </row>
    <row r="138" spans="2:26" x14ac:dyDescent="0.25">
      <c r="B138" s="10"/>
      <c r="C138" s="11"/>
      <c r="D138" s="11"/>
      <c r="E138" s="12">
        <f>IF(OR(C138="",D138=""),"",ROUND(MOD(D138-C138,1)*1440,0))</f>
      </c>
      <c r="G138" s="13">
        <f>IF(F138="","",IFERROR(INDEX(Pilots!$B$2:$B$51,MATCH(F138,Pilots!$A$2:$A$51,0)),""))</f>
      </c>
      <c r="J138" s="13">
        <f>IF(I138="","",IFERROR(INDEX(Aircraft!$D$2:$D$51,MATCH(I138,Aircraft!$A$2:$A$51,0)),""))</f>
      </c>
      <c r="K138" s="13">
        <f>IF(I138="","",IFERROR(INDEX(Aircraft!$C$2:$C$51,MATCH(I138,Aircraft!$A$2:$A$51,0)),""))</f>
      </c>
      <c r="Z138" s="14"/>
    </row>
    <row r="139" spans="2:26" x14ac:dyDescent="0.25">
      <c r="B139" s="10"/>
      <c r="C139" s="11"/>
      <c r="D139" s="11"/>
      <c r="E139" s="12">
        <f>IF(OR(C139="",D139=""),"",ROUND(MOD(D139-C139,1)*1440,0))</f>
      </c>
      <c r="G139" s="13">
        <f>IF(F139="","",IFERROR(INDEX(Pilots!$B$2:$B$51,MATCH(F139,Pilots!$A$2:$A$51,0)),""))</f>
      </c>
      <c r="J139" s="13">
        <f>IF(I139="","",IFERROR(INDEX(Aircraft!$D$2:$D$51,MATCH(I139,Aircraft!$A$2:$A$51,0)),""))</f>
      </c>
      <c r="K139" s="13">
        <f>IF(I139="","",IFERROR(INDEX(Aircraft!$C$2:$C$51,MATCH(I139,Aircraft!$A$2:$A$51,0)),""))</f>
      </c>
      <c r="Z139" s="14"/>
    </row>
    <row r="140" spans="2:26" x14ac:dyDescent="0.25">
      <c r="B140" s="10"/>
      <c r="C140" s="11"/>
      <c r="D140" s="11"/>
      <c r="E140" s="12">
        <f>IF(OR(C140="",D140=""),"",ROUND(MOD(D140-C140,1)*1440,0))</f>
      </c>
      <c r="G140" s="13">
        <f>IF(F140="","",IFERROR(INDEX(Pilots!$B$2:$B$51,MATCH(F140,Pilots!$A$2:$A$51,0)),""))</f>
      </c>
      <c r="J140" s="13">
        <f>IF(I140="","",IFERROR(INDEX(Aircraft!$D$2:$D$51,MATCH(I140,Aircraft!$A$2:$A$51,0)),""))</f>
      </c>
      <c r="K140" s="13">
        <f>IF(I140="","",IFERROR(INDEX(Aircraft!$C$2:$C$51,MATCH(I140,Aircraft!$A$2:$A$51,0)),""))</f>
      </c>
      <c r="Z140" s="14"/>
    </row>
    <row r="141" spans="2:26" x14ac:dyDescent="0.25">
      <c r="B141" s="10"/>
      <c r="C141" s="11"/>
      <c r="D141" s="11"/>
      <c r="E141" s="12">
        <f>IF(OR(C141="",D141=""),"",ROUND(MOD(D141-C141,1)*1440,0))</f>
      </c>
      <c r="G141" s="13">
        <f>IF(F141="","",IFERROR(INDEX(Pilots!$B$2:$B$51,MATCH(F141,Pilots!$A$2:$A$51,0)),""))</f>
      </c>
      <c r="J141" s="13">
        <f>IF(I141="","",IFERROR(INDEX(Aircraft!$D$2:$D$51,MATCH(I141,Aircraft!$A$2:$A$51,0)),""))</f>
      </c>
      <c r="K141" s="13">
        <f>IF(I141="","",IFERROR(INDEX(Aircraft!$C$2:$C$51,MATCH(I141,Aircraft!$A$2:$A$51,0)),""))</f>
      </c>
      <c r="Z141" s="14"/>
    </row>
    <row r="142" spans="2:26" x14ac:dyDescent="0.25">
      <c r="B142" s="10"/>
      <c r="C142" s="11"/>
      <c r="D142" s="11"/>
      <c r="E142" s="12">
        <f>IF(OR(C142="",D142=""),"",ROUND(MOD(D142-C142,1)*1440,0))</f>
      </c>
      <c r="G142" s="13">
        <f>IF(F142="","",IFERROR(INDEX(Pilots!$B$2:$B$51,MATCH(F142,Pilots!$A$2:$A$51,0)),""))</f>
      </c>
      <c r="J142" s="13">
        <f>IF(I142="","",IFERROR(INDEX(Aircraft!$D$2:$D$51,MATCH(I142,Aircraft!$A$2:$A$51,0)),""))</f>
      </c>
      <c r="K142" s="13">
        <f>IF(I142="","",IFERROR(INDEX(Aircraft!$C$2:$C$51,MATCH(I142,Aircraft!$A$2:$A$51,0)),""))</f>
      </c>
      <c r="Z142" s="14"/>
    </row>
    <row r="143" spans="2:26" x14ac:dyDescent="0.25">
      <c r="B143" s="10"/>
      <c r="C143" s="11"/>
      <c r="D143" s="11"/>
      <c r="E143" s="12">
        <f>IF(OR(C143="",D143=""),"",ROUND(MOD(D143-C143,1)*1440,0))</f>
      </c>
      <c r="G143" s="13">
        <f>IF(F143="","",IFERROR(INDEX(Pilots!$B$2:$B$51,MATCH(F143,Pilots!$A$2:$A$51,0)),""))</f>
      </c>
      <c r="J143" s="13">
        <f>IF(I143="","",IFERROR(INDEX(Aircraft!$D$2:$D$51,MATCH(I143,Aircraft!$A$2:$A$51,0)),""))</f>
      </c>
      <c r="K143" s="13">
        <f>IF(I143="","",IFERROR(INDEX(Aircraft!$C$2:$C$51,MATCH(I143,Aircraft!$A$2:$A$51,0)),""))</f>
      </c>
      <c r="Z143" s="14"/>
    </row>
    <row r="144" spans="2:26" x14ac:dyDescent="0.25">
      <c r="B144" s="10"/>
      <c r="C144" s="11"/>
      <c r="D144" s="11"/>
      <c r="E144" s="12">
        <f>IF(OR(C144="",D144=""),"",ROUND(MOD(D144-C144,1)*1440,0))</f>
      </c>
      <c r="G144" s="13">
        <f>IF(F144="","",IFERROR(INDEX(Pilots!$B$2:$B$51,MATCH(F144,Pilots!$A$2:$A$51,0)),""))</f>
      </c>
      <c r="J144" s="13">
        <f>IF(I144="","",IFERROR(INDEX(Aircraft!$D$2:$D$51,MATCH(I144,Aircraft!$A$2:$A$51,0)),""))</f>
      </c>
      <c r="K144" s="13">
        <f>IF(I144="","",IFERROR(INDEX(Aircraft!$C$2:$C$51,MATCH(I144,Aircraft!$A$2:$A$51,0)),""))</f>
      </c>
      <c r="Z144" s="14"/>
    </row>
    <row r="145" spans="2:26" x14ac:dyDescent="0.25">
      <c r="B145" s="10"/>
      <c r="C145" s="11"/>
      <c r="D145" s="11"/>
      <c r="E145" s="12">
        <f>IF(OR(C145="",D145=""),"",ROUND(MOD(D145-C145,1)*1440,0))</f>
      </c>
      <c r="G145" s="13">
        <f>IF(F145="","",IFERROR(INDEX(Pilots!$B$2:$B$51,MATCH(F145,Pilots!$A$2:$A$51,0)),""))</f>
      </c>
      <c r="J145" s="13">
        <f>IF(I145="","",IFERROR(INDEX(Aircraft!$D$2:$D$51,MATCH(I145,Aircraft!$A$2:$A$51,0)),""))</f>
      </c>
      <c r="K145" s="13">
        <f>IF(I145="","",IFERROR(INDEX(Aircraft!$C$2:$C$51,MATCH(I145,Aircraft!$A$2:$A$51,0)),""))</f>
      </c>
      <c r="Z145" s="14"/>
    </row>
    <row r="146" spans="2:26" x14ac:dyDescent="0.25">
      <c r="B146" s="10"/>
      <c r="C146" s="11"/>
      <c r="D146" s="11"/>
      <c r="E146" s="12">
        <f>IF(OR(C146="",D146=""),"",ROUND(MOD(D146-C146,1)*1440,0))</f>
      </c>
      <c r="G146" s="13">
        <f>IF(F146="","",IFERROR(INDEX(Pilots!$B$2:$B$51,MATCH(F146,Pilots!$A$2:$A$51,0)),""))</f>
      </c>
      <c r="J146" s="13">
        <f>IF(I146="","",IFERROR(INDEX(Aircraft!$D$2:$D$51,MATCH(I146,Aircraft!$A$2:$A$51,0)),""))</f>
      </c>
      <c r="K146" s="13">
        <f>IF(I146="","",IFERROR(INDEX(Aircraft!$C$2:$C$51,MATCH(I146,Aircraft!$A$2:$A$51,0)),""))</f>
      </c>
      <c r="Z146" s="14"/>
    </row>
    <row r="147" spans="2:26" x14ac:dyDescent="0.25">
      <c r="B147" s="10"/>
      <c r="C147" s="11"/>
      <c r="D147" s="11"/>
      <c r="E147" s="12">
        <f>IF(OR(C147="",D147=""),"",ROUND(MOD(D147-C147,1)*1440,0))</f>
      </c>
      <c r="G147" s="13">
        <f>IF(F147="","",IFERROR(INDEX(Pilots!$B$2:$B$51,MATCH(F147,Pilots!$A$2:$A$51,0)),""))</f>
      </c>
      <c r="J147" s="13">
        <f>IF(I147="","",IFERROR(INDEX(Aircraft!$D$2:$D$51,MATCH(I147,Aircraft!$A$2:$A$51,0)),""))</f>
      </c>
      <c r="K147" s="13">
        <f>IF(I147="","",IFERROR(INDEX(Aircraft!$C$2:$C$51,MATCH(I147,Aircraft!$A$2:$A$51,0)),""))</f>
      </c>
      <c r="Z147" s="14"/>
    </row>
    <row r="148" spans="2:26" x14ac:dyDescent="0.25">
      <c r="B148" s="10"/>
      <c r="C148" s="11"/>
      <c r="D148" s="11"/>
      <c r="E148" s="12">
        <f>IF(OR(C148="",D148=""),"",ROUND(MOD(D148-C148,1)*1440,0))</f>
      </c>
      <c r="G148" s="13">
        <f>IF(F148="","",IFERROR(INDEX(Pilots!$B$2:$B$51,MATCH(F148,Pilots!$A$2:$A$51,0)),""))</f>
      </c>
      <c r="J148" s="13">
        <f>IF(I148="","",IFERROR(INDEX(Aircraft!$D$2:$D$51,MATCH(I148,Aircraft!$A$2:$A$51,0)),""))</f>
      </c>
      <c r="K148" s="13">
        <f>IF(I148="","",IFERROR(INDEX(Aircraft!$C$2:$C$51,MATCH(I148,Aircraft!$A$2:$A$51,0)),""))</f>
      </c>
      <c r="Z148" s="14"/>
    </row>
    <row r="149" spans="2:26" x14ac:dyDescent="0.25">
      <c r="B149" s="10"/>
      <c r="C149" s="11"/>
      <c r="D149" s="11"/>
      <c r="E149" s="12">
        <f>IF(OR(C149="",D149=""),"",ROUND(MOD(D149-C149,1)*1440,0))</f>
      </c>
      <c r="G149" s="13">
        <f>IF(F149="","",IFERROR(INDEX(Pilots!$B$2:$B$51,MATCH(F149,Pilots!$A$2:$A$51,0)),""))</f>
      </c>
      <c r="J149" s="13">
        <f>IF(I149="","",IFERROR(INDEX(Aircraft!$D$2:$D$51,MATCH(I149,Aircraft!$A$2:$A$51,0)),""))</f>
      </c>
      <c r="K149" s="13">
        <f>IF(I149="","",IFERROR(INDEX(Aircraft!$C$2:$C$51,MATCH(I149,Aircraft!$A$2:$A$51,0)),""))</f>
      </c>
      <c r="Z149" s="14"/>
    </row>
    <row r="150" spans="2:26" x14ac:dyDescent="0.25">
      <c r="B150" s="10"/>
      <c r="C150" s="11"/>
      <c r="D150" s="11"/>
      <c r="E150" s="12">
        <f>IF(OR(C150="",D150=""),"",ROUND(MOD(D150-C150,1)*1440,0))</f>
      </c>
      <c r="G150" s="13">
        <f>IF(F150="","",IFERROR(INDEX(Pilots!$B$2:$B$51,MATCH(F150,Pilots!$A$2:$A$51,0)),""))</f>
      </c>
      <c r="J150" s="13">
        <f>IF(I150="","",IFERROR(INDEX(Aircraft!$D$2:$D$51,MATCH(I150,Aircraft!$A$2:$A$51,0)),""))</f>
      </c>
      <c r="K150" s="13">
        <f>IF(I150="","",IFERROR(INDEX(Aircraft!$C$2:$C$51,MATCH(I150,Aircraft!$A$2:$A$51,0)),""))</f>
      </c>
      <c r="Z150" s="14"/>
    </row>
    <row r="151" spans="2:26" x14ac:dyDescent="0.25">
      <c r="B151" s="10"/>
      <c r="C151" s="11"/>
      <c r="D151" s="11"/>
      <c r="E151" s="12">
        <f>IF(OR(C151="",D151=""),"",ROUND(MOD(D151-C151,1)*1440,0))</f>
      </c>
      <c r="G151" s="13">
        <f>IF(F151="","",IFERROR(INDEX(Pilots!$B$2:$B$51,MATCH(F151,Pilots!$A$2:$A$51,0)),""))</f>
      </c>
      <c r="J151" s="13">
        <f>IF(I151="","",IFERROR(INDEX(Aircraft!$D$2:$D$51,MATCH(I151,Aircraft!$A$2:$A$51,0)),""))</f>
      </c>
      <c r="K151" s="13">
        <f>IF(I151="","",IFERROR(INDEX(Aircraft!$C$2:$C$51,MATCH(I151,Aircraft!$A$2:$A$51,0)),""))</f>
      </c>
      <c r="Z151" s="14"/>
    </row>
    <row r="152" spans="2:26" x14ac:dyDescent="0.25">
      <c r="B152" s="10"/>
      <c r="C152" s="11"/>
      <c r="D152" s="11"/>
      <c r="E152" s="12">
        <f>IF(OR(C152="",D152=""),"",ROUND(MOD(D152-C152,1)*1440,0))</f>
      </c>
      <c r="G152" s="13">
        <f>IF(F152="","",IFERROR(INDEX(Pilots!$B$2:$B$51,MATCH(F152,Pilots!$A$2:$A$51,0)),""))</f>
      </c>
      <c r="J152" s="13">
        <f>IF(I152="","",IFERROR(INDEX(Aircraft!$D$2:$D$51,MATCH(I152,Aircraft!$A$2:$A$51,0)),""))</f>
      </c>
      <c r="K152" s="13">
        <f>IF(I152="","",IFERROR(INDEX(Aircraft!$C$2:$C$51,MATCH(I152,Aircraft!$A$2:$A$51,0)),""))</f>
      </c>
      <c r="Z152" s="14"/>
    </row>
    <row r="153" spans="2:26" x14ac:dyDescent="0.25">
      <c r="B153" s="10"/>
      <c r="C153" s="11"/>
      <c r="D153" s="11"/>
      <c r="E153" s="12">
        <f>IF(OR(C153="",D153=""),"",ROUND(MOD(D153-C153,1)*1440,0))</f>
      </c>
      <c r="G153" s="13">
        <f>IF(F153="","",IFERROR(INDEX(Pilots!$B$2:$B$51,MATCH(F153,Pilots!$A$2:$A$51,0)),""))</f>
      </c>
      <c r="J153" s="13">
        <f>IF(I153="","",IFERROR(INDEX(Aircraft!$D$2:$D$51,MATCH(I153,Aircraft!$A$2:$A$51,0)),""))</f>
      </c>
      <c r="K153" s="13">
        <f>IF(I153="","",IFERROR(INDEX(Aircraft!$C$2:$C$51,MATCH(I153,Aircraft!$A$2:$A$51,0)),""))</f>
      </c>
      <c r="Z153" s="14"/>
    </row>
    <row r="154" spans="2:26" x14ac:dyDescent="0.25">
      <c r="B154" s="10"/>
      <c r="C154" s="11"/>
      <c r="D154" s="11"/>
      <c r="E154" s="12">
        <f>IF(OR(C154="",D154=""),"",ROUND(MOD(D154-C154,1)*1440,0))</f>
      </c>
      <c r="G154" s="13">
        <f>IF(F154="","",IFERROR(INDEX(Pilots!$B$2:$B$51,MATCH(F154,Pilots!$A$2:$A$51,0)),""))</f>
      </c>
      <c r="J154" s="13">
        <f>IF(I154="","",IFERROR(INDEX(Aircraft!$D$2:$D$51,MATCH(I154,Aircraft!$A$2:$A$51,0)),""))</f>
      </c>
      <c r="K154" s="13">
        <f>IF(I154="","",IFERROR(INDEX(Aircraft!$C$2:$C$51,MATCH(I154,Aircraft!$A$2:$A$51,0)),""))</f>
      </c>
      <c r="Z154" s="14"/>
    </row>
    <row r="155" spans="2:26" x14ac:dyDescent="0.25">
      <c r="B155" s="10"/>
      <c r="C155" s="11"/>
      <c r="D155" s="11"/>
      <c r="E155" s="12">
        <f>IF(OR(C155="",D155=""),"",ROUND(MOD(D155-C155,1)*1440,0))</f>
      </c>
      <c r="G155" s="13">
        <f>IF(F155="","",IFERROR(INDEX(Pilots!$B$2:$B$51,MATCH(F155,Pilots!$A$2:$A$51,0)),""))</f>
      </c>
      <c r="J155" s="13">
        <f>IF(I155="","",IFERROR(INDEX(Aircraft!$D$2:$D$51,MATCH(I155,Aircraft!$A$2:$A$51,0)),""))</f>
      </c>
      <c r="K155" s="13">
        <f>IF(I155="","",IFERROR(INDEX(Aircraft!$C$2:$C$51,MATCH(I155,Aircraft!$A$2:$A$51,0)),""))</f>
      </c>
      <c r="Z155" s="14"/>
    </row>
    <row r="156" spans="2:26" x14ac:dyDescent="0.25">
      <c r="B156" s="10"/>
      <c r="C156" s="11"/>
      <c r="D156" s="11"/>
      <c r="E156" s="12">
        <f>IF(OR(C156="",D156=""),"",ROUND(MOD(D156-C156,1)*1440,0))</f>
      </c>
      <c r="G156" s="13">
        <f>IF(F156="","",IFERROR(INDEX(Pilots!$B$2:$B$51,MATCH(F156,Pilots!$A$2:$A$51,0)),""))</f>
      </c>
      <c r="J156" s="13">
        <f>IF(I156="","",IFERROR(INDEX(Aircraft!$D$2:$D$51,MATCH(I156,Aircraft!$A$2:$A$51,0)),""))</f>
      </c>
      <c r="K156" s="13">
        <f>IF(I156="","",IFERROR(INDEX(Aircraft!$C$2:$C$51,MATCH(I156,Aircraft!$A$2:$A$51,0)),""))</f>
      </c>
      <c r="Z156" s="14"/>
    </row>
    <row r="157" spans="2:26" x14ac:dyDescent="0.25">
      <c r="B157" s="10"/>
      <c r="C157" s="11"/>
      <c r="D157" s="11"/>
      <c r="E157" s="12">
        <f>IF(OR(C157="",D157=""),"",ROUND(MOD(D157-C157,1)*1440,0))</f>
      </c>
      <c r="G157" s="13">
        <f>IF(F157="","",IFERROR(INDEX(Pilots!$B$2:$B$51,MATCH(F157,Pilots!$A$2:$A$51,0)),""))</f>
      </c>
      <c r="J157" s="13">
        <f>IF(I157="","",IFERROR(INDEX(Aircraft!$D$2:$D$51,MATCH(I157,Aircraft!$A$2:$A$51,0)),""))</f>
      </c>
      <c r="K157" s="13">
        <f>IF(I157="","",IFERROR(INDEX(Aircraft!$C$2:$C$51,MATCH(I157,Aircraft!$A$2:$A$51,0)),""))</f>
      </c>
      <c r="Z157" s="14"/>
    </row>
    <row r="158" spans="2:26" x14ac:dyDescent="0.25">
      <c r="B158" s="10"/>
      <c r="C158" s="11"/>
      <c r="D158" s="11"/>
      <c r="E158" s="12">
        <f>IF(OR(C158="",D158=""),"",ROUND(MOD(D158-C158,1)*1440,0))</f>
      </c>
      <c r="G158" s="13">
        <f>IF(F158="","",IFERROR(INDEX(Pilots!$B$2:$B$51,MATCH(F158,Pilots!$A$2:$A$51,0)),""))</f>
      </c>
      <c r="J158" s="13">
        <f>IF(I158="","",IFERROR(INDEX(Aircraft!$D$2:$D$51,MATCH(I158,Aircraft!$A$2:$A$51,0)),""))</f>
      </c>
      <c r="K158" s="13">
        <f>IF(I158="","",IFERROR(INDEX(Aircraft!$C$2:$C$51,MATCH(I158,Aircraft!$A$2:$A$51,0)),""))</f>
      </c>
      <c r="Z158" s="14"/>
    </row>
    <row r="159" spans="2:26" x14ac:dyDescent="0.25">
      <c r="B159" s="10"/>
      <c r="C159" s="11"/>
      <c r="D159" s="11"/>
      <c r="E159" s="12">
        <f>IF(OR(C159="",D159=""),"",ROUND(MOD(D159-C159,1)*1440,0))</f>
      </c>
      <c r="G159" s="13">
        <f>IF(F159="","",IFERROR(INDEX(Pilots!$B$2:$B$51,MATCH(F159,Pilots!$A$2:$A$51,0)),""))</f>
      </c>
      <c r="J159" s="13">
        <f>IF(I159="","",IFERROR(INDEX(Aircraft!$D$2:$D$51,MATCH(I159,Aircraft!$A$2:$A$51,0)),""))</f>
      </c>
      <c r="K159" s="13">
        <f>IF(I159="","",IFERROR(INDEX(Aircraft!$C$2:$C$51,MATCH(I159,Aircraft!$A$2:$A$51,0)),""))</f>
      </c>
      <c r="Z159" s="14"/>
    </row>
    <row r="160" spans="2:26" x14ac:dyDescent="0.25">
      <c r="B160" s="10"/>
      <c r="C160" s="11"/>
      <c r="D160" s="11"/>
      <c r="E160" s="12">
        <f>IF(OR(C160="",D160=""),"",ROUND(MOD(D160-C160,1)*1440,0))</f>
      </c>
      <c r="G160" s="13">
        <f>IF(F160="","",IFERROR(INDEX(Pilots!$B$2:$B$51,MATCH(F160,Pilots!$A$2:$A$51,0)),""))</f>
      </c>
      <c r="J160" s="13">
        <f>IF(I160="","",IFERROR(INDEX(Aircraft!$D$2:$D$51,MATCH(I160,Aircraft!$A$2:$A$51,0)),""))</f>
      </c>
      <c r="K160" s="13">
        <f>IF(I160="","",IFERROR(INDEX(Aircraft!$C$2:$C$51,MATCH(I160,Aircraft!$A$2:$A$51,0)),""))</f>
      </c>
      <c r="Z160" s="14"/>
    </row>
    <row r="161" spans="2:26" x14ac:dyDescent="0.25">
      <c r="B161" s="10"/>
      <c r="C161" s="11"/>
      <c r="D161" s="11"/>
      <c r="E161" s="12">
        <f>IF(OR(C161="",D161=""),"",ROUND(MOD(D161-C161,1)*1440,0))</f>
      </c>
      <c r="G161" s="13">
        <f>IF(F161="","",IFERROR(INDEX(Pilots!$B$2:$B$51,MATCH(F161,Pilots!$A$2:$A$51,0)),""))</f>
      </c>
      <c r="J161" s="13">
        <f>IF(I161="","",IFERROR(INDEX(Aircraft!$D$2:$D$51,MATCH(I161,Aircraft!$A$2:$A$51,0)),""))</f>
      </c>
      <c r="K161" s="13">
        <f>IF(I161="","",IFERROR(INDEX(Aircraft!$C$2:$C$51,MATCH(I161,Aircraft!$A$2:$A$51,0)),""))</f>
      </c>
      <c r="Z161" s="14"/>
    </row>
    <row r="162" spans="2:26" x14ac:dyDescent="0.25">
      <c r="B162" s="10"/>
      <c r="C162" s="11"/>
      <c r="D162" s="11"/>
      <c r="E162" s="12">
        <f>IF(OR(C162="",D162=""),"",ROUND(MOD(D162-C162,1)*1440,0))</f>
      </c>
      <c r="G162" s="13">
        <f>IF(F162="","",IFERROR(INDEX(Pilots!$B$2:$B$51,MATCH(F162,Pilots!$A$2:$A$51,0)),""))</f>
      </c>
      <c r="J162" s="13">
        <f>IF(I162="","",IFERROR(INDEX(Aircraft!$D$2:$D$51,MATCH(I162,Aircraft!$A$2:$A$51,0)),""))</f>
      </c>
      <c r="K162" s="13">
        <f>IF(I162="","",IFERROR(INDEX(Aircraft!$C$2:$C$51,MATCH(I162,Aircraft!$A$2:$A$51,0)),""))</f>
      </c>
      <c r="Z162" s="14"/>
    </row>
    <row r="163" spans="2:26" x14ac:dyDescent="0.25">
      <c r="B163" s="10"/>
      <c r="C163" s="11"/>
      <c r="D163" s="11"/>
      <c r="E163" s="12">
        <f>IF(OR(C163="",D163=""),"",ROUND(MOD(D163-C163,1)*1440,0))</f>
      </c>
      <c r="G163" s="13">
        <f>IF(F163="","",IFERROR(INDEX(Pilots!$B$2:$B$51,MATCH(F163,Pilots!$A$2:$A$51,0)),""))</f>
      </c>
      <c r="J163" s="13">
        <f>IF(I163="","",IFERROR(INDEX(Aircraft!$D$2:$D$51,MATCH(I163,Aircraft!$A$2:$A$51,0)),""))</f>
      </c>
      <c r="K163" s="13">
        <f>IF(I163="","",IFERROR(INDEX(Aircraft!$C$2:$C$51,MATCH(I163,Aircraft!$A$2:$A$51,0)),""))</f>
      </c>
      <c r="Z163" s="14"/>
    </row>
    <row r="164" spans="2:26" x14ac:dyDescent="0.25">
      <c r="B164" s="10"/>
      <c r="C164" s="11"/>
      <c r="D164" s="11"/>
      <c r="E164" s="12">
        <f>IF(OR(C164="",D164=""),"",ROUND(MOD(D164-C164,1)*1440,0))</f>
      </c>
      <c r="G164" s="13">
        <f>IF(F164="","",IFERROR(INDEX(Pilots!$B$2:$B$51,MATCH(F164,Pilots!$A$2:$A$51,0)),""))</f>
      </c>
      <c r="J164" s="13">
        <f>IF(I164="","",IFERROR(INDEX(Aircraft!$D$2:$D$51,MATCH(I164,Aircraft!$A$2:$A$51,0)),""))</f>
      </c>
      <c r="K164" s="13">
        <f>IF(I164="","",IFERROR(INDEX(Aircraft!$C$2:$C$51,MATCH(I164,Aircraft!$A$2:$A$51,0)),""))</f>
      </c>
      <c r="Z164" s="14"/>
    </row>
    <row r="165" spans="2:26" x14ac:dyDescent="0.25">
      <c r="B165" s="10"/>
      <c r="C165" s="11"/>
      <c r="D165" s="11"/>
      <c r="E165" s="12">
        <f>IF(OR(C165="",D165=""),"",ROUND(MOD(D165-C165,1)*1440,0))</f>
      </c>
      <c r="G165" s="13">
        <f>IF(F165="","",IFERROR(INDEX(Pilots!$B$2:$B$51,MATCH(F165,Pilots!$A$2:$A$51,0)),""))</f>
      </c>
      <c r="J165" s="13">
        <f>IF(I165="","",IFERROR(INDEX(Aircraft!$D$2:$D$51,MATCH(I165,Aircraft!$A$2:$A$51,0)),""))</f>
      </c>
      <c r="K165" s="13">
        <f>IF(I165="","",IFERROR(INDEX(Aircraft!$C$2:$C$51,MATCH(I165,Aircraft!$A$2:$A$51,0)),""))</f>
      </c>
      <c r="Z165" s="14"/>
    </row>
    <row r="166" spans="2:26" x14ac:dyDescent="0.25">
      <c r="B166" s="10"/>
      <c r="C166" s="11"/>
      <c r="D166" s="11"/>
      <c r="E166" s="12">
        <f>IF(OR(C166="",D166=""),"",ROUND(MOD(D166-C166,1)*1440,0))</f>
      </c>
      <c r="G166" s="13">
        <f>IF(F166="","",IFERROR(INDEX(Pilots!$B$2:$B$51,MATCH(F166,Pilots!$A$2:$A$51,0)),""))</f>
      </c>
      <c r="J166" s="13">
        <f>IF(I166="","",IFERROR(INDEX(Aircraft!$D$2:$D$51,MATCH(I166,Aircraft!$A$2:$A$51,0)),""))</f>
      </c>
      <c r="K166" s="13">
        <f>IF(I166="","",IFERROR(INDEX(Aircraft!$C$2:$C$51,MATCH(I166,Aircraft!$A$2:$A$51,0)),""))</f>
      </c>
      <c r="Z166" s="14"/>
    </row>
    <row r="167" spans="2:26" x14ac:dyDescent="0.25">
      <c r="B167" s="10"/>
      <c r="C167" s="11"/>
      <c r="D167" s="11"/>
      <c r="E167" s="12">
        <f>IF(OR(C167="",D167=""),"",ROUND(MOD(D167-C167,1)*1440,0))</f>
      </c>
      <c r="G167" s="13">
        <f>IF(F167="","",IFERROR(INDEX(Pilots!$B$2:$B$51,MATCH(F167,Pilots!$A$2:$A$51,0)),""))</f>
      </c>
      <c r="J167" s="13">
        <f>IF(I167="","",IFERROR(INDEX(Aircraft!$D$2:$D$51,MATCH(I167,Aircraft!$A$2:$A$51,0)),""))</f>
      </c>
      <c r="K167" s="13">
        <f>IF(I167="","",IFERROR(INDEX(Aircraft!$C$2:$C$51,MATCH(I167,Aircraft!$A$2:$A$51,0)),""))</f>
      </c>
      <c r="Z167" s="14"/>
    </row>
    <row r="168" spans="2:26" x14ac:dyDescent="0.25">
      <c r="B168" s="10"/>
      <c r="C168" s="11"/>
      <c r="D168" s="11"/>
      <c r="E168" s="12">
        <f>IF(OR(C168="",D168=""),"",ROUND(MOD(D168-C168,1)*1440,0))</f>
      </c>
      <c r="G168" s="13">
        <f>IF(F168="","",IFERROR(INDEX(Pilots!$B$2:$B$51,MATCH(F168,Pilots!$A$2:$A$51,0)),""))</f>
      </c>
      <c r="J168" s="13">
        <f>IF(I168="","",IFERROR(INDEX(Aircraft!$D$2:$D$51,MATCH(I168,Aircraft!$A$2:$A$51,0)),""))</f>
      </c>
      <c r="K168" s="13">
        <f>IF(I168="","",IFERROR(INDEX(Aircraft!$C$2:$C$51,MATCH(I168,Aircraft!$A$2:$A$51,0)),""))</f>
      </c>
      <c r="Z168" s="14"/>
    </row>
    <row r="169" spans="2:26" x14ac:dyDescent="0.25">
      <c r="B169" s="10"/>
      <c r="C169" s="11"/>
      <c r="D169" s="11"/>
      <c r="E169" s="12">
        <f>IF(OR(C169="",D169=""),"",ROUND(MOD(D169-C169,1)*1440,0))</f>
      </c>
      <c r="G169" s="13">
        <f>IF(F169="","",IFERROR(INDEX(Pilots!$B$2:$B$51,MATCH(F169,Pilots!$A$2:$A$51,0)),""))</f>
      </c>
      <c r="J169" s="13">
        <f>IF(I169="","",IFERROR(INDEX(Aircraft!$D$2:$D$51,MATCH(I169,Aircraft!$A$2:$A$51,0)),""))</f>
      </c>
      <c r="K169" s="13">
        <f>IF(I169="","",IFERROR(INDEX(Aircraft!$C$2:$C$51,MATCH(I169,Aircraft!$A$2:$A$51,0)),""))</f>
      </c>
      <c r="Z169" s="14"/>
    </row>
    <row r="170" spans="2:26" x14ac:dyDescent="0.25">
      <c r="B170" s="10"/>
      <c r="C170" s="11"/>
      <c r="D170" s="11"/>
      <c r="E170" s="12">
        <f>IF(OR(C170="",D170=""),"",ROUND(MOD(D170-C170,1)*1440,0))</f>
      </c>
      <c r="G170" s="13">
        <f>IF(F170="","",IFERROR(INDEX(Pilots!$B$2:$B$51,MATCH(F170,Pilots!$A$2:$A$51,0)),""))</f>
      </c>
      <c r="J170" s="13">
        <f>IF(I170="","",IFERROR(INDEX(Aircraft!$D$2:$D$51,MATCH(I170,Aircraft!$A$2:$A$51,0)),""))</f>
      </c>
      <c r="K170" s="13">
        <f>IF(I170="","",IFERROR(INDEX(Aircraft!$C$2:$C$51,MATCH(I170,Aircraft!$A$2:$A$51,0)),""))</f>
      </c>
      <c r="Z170" s="14"/>
    </row>
    <row r="171" spans="2:26" x14ac:dyDescent="0.25">
      <c r="B171" s="10"/>
      <c r="C171" s="11"/>
      <c r="D171" s="11"/>
      <c r="E171" s="12">
        <f>IF(OR(C171="",D171=""),"",ROUND(MOD(D171-C171,1)*1440,0))</f>
      </c>
      <c r="G171" s="13">
        <f>IF(F171="","",IFERROR(INDEX(Pilots!$B$2:$B$51,MATCH(F171,Pilots!$A$2:$A$51,0)),""))</f>
      </c>
      <c r="J171" s="13">
        <f>IF(I171="","",IFERROR(INDEX(Aircraft!$D$2:$D$51,MATCH(I171,Aircraft!$A$2:$A$51,0)),""))</f>
      </c>
      <c r="K171" s="13">
        <f>IF(I171="","",IFERROR(INDEX(Aircraft!$C$2:$C$51,MATCH(I171,Aircraft!$A$2:$A$51,0)),""))</f>
      </c>
      <c r="Z171" s="14"/>
    </row>
    <row r="172" spans="2:26" x14ac:dyDescent="0.25">
      <c r="B172" s="10"/>
      <c r="C172" s="11"/>
      <c r="D172" s="11"/>
      <c r="E172" s="12">
        <f>IF(OR(C172="",D172=""),"",ROUND(MOD(D172-C172,1)*1440,0))</f>
      </c>
      <c r="G172" s="13">
        <f>IF(F172="","",IFERROR(INDEX(Pilots!$B$2:$B$51,MATCH(F172,Pilots!$A$2:$A$51,0)),""))</f>
      </c>
      <c r="J172" s="13">
        <f>IF(I172="","",IFERROR(INDEX(Aircraft!$D$2:$D$51,MATCH(I172,Aircraft!$A$2:$A$51,0)),""))</f>
      </c>
      <c r="K172" s="13">
        <f>IF(I172="","",IFERROR(INDEX(Aircraft!$C$2:$C$51,MATCH(I172,Aircraft!$A$2:$A$51,0)),""))</f>
      </c>
      <c r="Z172" s="14"/>
    </row>
    <row r="173" spans="2:26" x14ac:dyDescent="0.25">
      <c r="B173" s="10"/>
      <c r="C173" s="11"/>
      <c r="D173" s="11"/>
      <c r="E173" s="12">
        <f>IF(OR(C173="",D173=""),"",ROUND(MOD(D173-C173,1)*1440,0))</f>
      </c>
      <c r="G173" s="13">
        <f>IF(F173="","",IFERROR(INDEX(Pilots!$B$2:$B$51,MATCH(F173,Pilots!$A$2:$A$51,0)),""))</f>
      </c>
      <c r="J173" s="13">
        <f>IF(I173="","",IFERROR(INDEX(Aircraft!$D$2:$D$51,MATCH(I173,Aircraft!$A$2:$A$51,0)),""))</f>
      </c>
      <c r="K173" s="13">
        <f>IF(I173="","",IFERROR(INDEX(Aircraft!$C$2:$C$51,MATCH(I173,Aircraft!$A$2:$A$51,0)),""))</f>
      </c>
      <c r="Z173" s="14"/>
    </row>
    <row r="174" spans="2:26" x14ac:dyDescent="0.25">
      <c r="B174" s="10"/>
      <c r="C174" s="11"/>
      <c r="D174" s="11"/>
      <c r="E174" s="12">
        <f>IF(OR(C174="",D174=""),"",ROUND(MOD(D174-C174,1)*1440,0))</f>
      </c>
      <c r="G174" s="13">
        <f>IF(F174="","",IFERROR(INDEX(Pilots!$B$2:$B$51,MATCH(F174,Pilots!$A$2:$A$51,0)),""))</f>
      </c>
      <c r="J174" s="13">
        <f>IF(I174="","",IFERROR(INDEX(Aircraft!$D$2:$D$51,MATCH(I174,Aircraft!$A$2:$A$51,0)),""))</f>
      </c>
      <c r="K174" s="13">
        <f>IF(I174="","",IFERROR(INDEX(Aircraft!$C$2:$C$51,MATCH(I174,Aircraft!$A$2:$A$51,0)),""))</f>
      </c>
      <c r="Z174" s="14"/>
    </row>
    <row r="175" spans="2:26" x14ac:dyDescent="0.25">
      <c r="B175" s="10"/>
      <c r="C175" s="11"/>
      <c r="D175" s="11"/>
      <c r="E175" s="12">
        <f>IF(OR(C175="",D175=""),"",ROUND(MOD(D175-C175,1)*1440,0))</f>
      </c>
      <c r="G175" s="13">
        <f>IF(F175="","",IFERROR(INDEX(Pilots!$B$2:$B$51,MATCH(F175,Pilots!$A$2:$A$51,0)),""))</f>
      </c>
      <c r="J175" s="13">
        <f>IF(I175="","",IFERROR(INDEX(Aircraft!$D$2:$D$51,MATCH(I175,Aircraft!$A$2:$A$51,0)),""))</f>
      </c>
      <c r="K175" s="13">
        <f>IF(I175="","",IFERROR(INDEX(Aircraft!$C$2:$C$51,MATCH(I175,Aircraft!$A$2:$A$51,0)),""))</f>
      </c>
      <c r="Z175" s="14"/>
    </row>
    <row r="176" spans="2:26" x14ac:dyDescent="0.25">
      <c r="B176" s="10"/>
      <c r="C176" s="11"/>
      <c r="D176" s="11"/>
      <c r="E176" s="12">
        <f>IF(OR(C176="",D176=""),"",ROUND(MOD(D176-C176,1)*1440,0))</f>
      </c>
      <c r="G176" s="13">
        <f>IF(F176="","",IFERROR(INDEX(Pilots!$B$2:$B$51,MATCH(F176,Pilots!$A$2:$A$51,0)),""))</f>
      </c>
      <c r="J176" s="13">
        <f>IF(I176="","",IFERROR(INDEX(Aircraft!$D$2:$D$51,MATCH(I176,Aircraft!$A$2:$A$51,0)),""))</f>
      </c>
      <c r="K176" s="13">
        <f>IF(I176="","",IFERROR(INDEX(Aircraft!$C$2:$C$51,MATCH(I176,Aircraft!$A$2:$A$51,0)),""))</f>
      </c>
      <c r="Z176" s="14"/>
    </row>
    <row r="177" spans="2:26" x14ac:dyDescent="0.25">
      <c r="B177" s="10"/>
      <c r="C177" s="11"/>
      <c r="D177" s="11"/>
      <c r="E177" s="12">
        <f>IF(OR(C177="",D177=""),"",ROUND(MOD(D177-C177,1)*1440,0))</f>
      </c>
      <c r="G177" s="13">
        <f>IF(F177="","",IFERROR(INDEX(Pilots!$B$2:$B$51,MATCH(F177,Pilots!$A$2:$A$51,0)),""))</f>
      </c>
      <c r="J177" s="13">
        <f>IF(I177="","",IFERROR(INDEX(Aircraft!$D$2:$D$51,MATCH(I177,Aircraft!$A$2:$A$51,0)),""))</f>
      </c>
      <c r="K177" s="13">
        <f>IF(I177="","",IFERROR(INDEX(Aircraft!$C$2:$C$51,MATCH(I177,Aircraft!$A$2:$A$51,0)),""))</f>
      </c>
      <c r="Z177" s="14"/>
    </row>
    <row r="178" spans="2:26" x14ac:dyDescent="0.25">
      <c r="B178" s="10"/>
      <c r="C178" s="11"/>
      <c r="D178" s="11"/>
      <c r="E178" s="12">
        <f>IF(OR(C178="",D178=""),"",ROUND(MOD(D178-C178,1)*1440,0))</f>
      </c>
      <c r="G178" s="13">
        <f>IF(F178="","",IFERROR(INDEX(Pilots!$B$2:$B$51,MATCH(F178,Pilots!$A$2:$A$51,0)),""))</f>
      </c>
      <c r="J178" s="13">
        <f>IF(I178="","",IFERROR(INDEX(Aircraft!$D$2:$D$51,MATCH(I178,Aircraft!$A$2:$A$51,0)),""))</f>
      </c>
      <c r="K178" s="13">
        <f>IF(I178="","",IFERROR(INDEX(Aircraft!$C$2:$C$51,MATCH(I178,Aircraft!$A$2:$A$51,0)),""))</f>
      </c>
      <c r="Z178" s="14"/>
    </row>
    <row r="179" spans="2:26" x14ac:dyDescent="0.25">
      <c r="B179" s="10"/>
      <c r="C179" s="11"/>
      <c r="D179" s="11"/>
      <c r="E179" s="12">
        <f>IF(OR(C179="",D179=""),"",ROUND(MOD(D179-C179,1)*1440,0))</f>
      </c>
      <c r="G179" s="13">
        <f>IF(F179="","",IFERROR(INDEX(Pilots!$B$2:$B$51,MATCH(F179,Pilots!$A$2:$A$51,0)),""))</f>
      </c>
      <c r="J179" s="13">
        <f>IF(I179="","",IFERROR(INDEX(Aircraft!$D$2:$D$51,MATCH(I179,Aircraft!$A$2:$A$51,0)),""))</f>
      </c>
      <c r="K179" s="13">
        <f>IF(I179="","",IFERROR(INDEX(Aircraft!$C$2:$C$51,MATCH(I179,Aircraft!$A$2:$A$51,0)),""))</f>
      </c>
      <c r="Z179" s="14"/>
    </row>
    <row r="180" spans="2:26" x14ac:dyDescent="0.25">
      <c r="B180" s="10"/>
      <c r="C180" s="11"/>
      <c r="D180" s="11"/>
      <c r="E180" s="12">
        <f>IF(OR(C180="",D180=""),"",ROUND(MOD(D180-C180,1)*1440,0))</f>
      </c>
      <c r="G180" s="13">
        <f>IF(F180="","",IFERROR(INDEX(Pilots!$B$2:$B$51,MATCH(F180,Pilots!$A$2:$A$51,0)),""))</f>
      </c>
      <c r="J180" s="13">
        <f>IF(I180="","",IFERROR(INDEX(Aircraft!$D$2:$D$51,MATCH(I180,Aircraft!$A$2:$A$51,0)),""))</f>
      </c>
      <c r="K180" s="13">
        <f>IF(I180="","",IFERROR(INDEX(Aircraft!$C$2:$C$51,MATCH(I180,Aircraft!$A$2:$A$51,0)),""))</f>
      </c>
      <c r="Z180" s="14"/>
    </row>
    <row r="181" spans="2:26" x14ac:dyDescent="0.25">
      <c r="B181" s="10"/>
      <c r="C181" s="11"/>
      <c r="D181" s="11"/>
      <c r="E181" s="12">
        <f>IF(OR(C181="",D181=""),"",ROUND(MOD(D181-C181,1)*1440,0))</f>
      </c>
      <c r="G181" s="13">
        <f>IF(F181="","",IFERROR(INDEX(Pilots!$B$2:$B$51,MATCH(F181,Pilots!$A$2:$A$51,0)),""))</f>
      </c>
      <c r="J181" s="13">
        <f>IF(I181="","",IFERROR(INDEX(Aircraft!$D$2:$D$51,MATCH(I181,Aircraft!$A$2:$A$51,0)),""))</f>
      </c>
      <c r="K181" s="13">
        <f>IF(I181="","",IFERROR(INDEX(Aircraft!$C$2:$C$51,MATCH(I181,Aircraft!$A$2:$A$51,0)),""))</f>
      </c>
      <c r="Z181" s="14"/>
    </row>
    <row r="182" spans="2:26" x14ac:dyDescent="0.25">
      <c r="B182" s="10"/>
      <c r="C182" s="11"/>
      <c r="D182" s="11"/>
      <c r="E182" s="12">
        <f>IF(OR(C182="",D182=""),"",ROUND(MOD(D182-C182,1)*1440,0))</f>
      </c>
      <c r="G182" s="13">
        <f>IF(F182="","",IFERROR(INDEX(Pilots!$B$2:$B$51,MATCH(F182,Pilots!$A$2:$A$51,0)),""))</f>
      </c>
      <c r="J182" s="13">
        <f>IF(I182="","",IFERROR(INDEX(Aircraft!$D$2:$D$51,MATCH(I182,Aircraft!$A$2:$A$51,0)),""))</f>
      </c>
      <c r="K182" s="13">
        <f>IF(I182="","",IFERROR(INDEX(Aircraft!$C$2:$C$51,MATCH(I182,Aircraft!$A$2:$A$51,0)),""))</f>
      </c>
      <c r="Z182" s="14"/>
    </row>
    <row r="183" spans="2:26" x14ac:dyDescent="0.25">
      <c r="B183" s="10"/>
      <c r="C183" s="11"/>
      <c r="D183" s="11"/>
      <c r="E183" s="12">
        <f>IF(OR(C183="",D183=""),"",ROUND(MOD(D183-C183,1)*1440,0))</f>
      </c>
      <c r="G183" s="13">
        <f>IF(F183="","",IFERROR(INDEX(Pilots!$B$2:$B$51,MATCH(F183,Pilots!$A$2:$A$51,0)),""))</f>
      </c>
      <c r="J183" s="13">
        <f>IF(I183="","",IFERROR(INDEX(Aircraft!$D$2:$D$51,MATCH(I183,Aircraft!$A$2:$A$51,0)),""))</f>
      </c>
      <c r="K183" s="13">
        <f>IF(I183="","",IFERROR(INDEX(Aircraft!$C$2:$C$51,MATCH(I183,Aircraft!$A$2:$A$51,0)),""))</f>
      </c>
      <c r="Z183" s="14"/>
    </row>
    <row r="184" spans="2:26" x14ac:dyDescent="0.25">
      <c r="B184" s="10"/>
      <c r="C184" s="11"/>
      <c r="D184" s="11"/>
      <c r="E184" s="12">
        <f>IF(OR(C184="",D184=""),"",ROUND(MOD(D184-C184,1)*1440,0))</f>
      </c>
      <c r="G184" s="13">
        <f>IF(F184="","",IFERROR(INDEX(Pilots!$B$2:$B$51,MATCH(F184,Pilots!$A$2:$A$51,0)),""))</f>
      </c>
      <c r="J184" s="13">
        <f>IF(I184="","",IFERROR(INDEX(Aircraft!$D$2:$D$51,MATCH(I184,Aircraft!$A$2:$A$51,0)),""))</f>
      </c>
      <c r="K184" s="13">
        <f>IF(I184="","",IFERROR(INDEX(Aircraft!$C$2:$C$51,MATCH(I184,Aircraft!$A$2:$A$51,0)),""))</f>
      </c>
      <c r="Z184" s="14"/>
    </row>
    <row r="185" spans="2:26" x14ac:dyDescent="0.25">
      <c r="B185" s="10"/>
      <c r="C185" s="11"/>
      <c r="D185" s="11"/>
      <c r="E185" s="12">
        <f>IF(OR(C185="",D185=""),"",ROUND(MOD(D185-C185,1)*1440,0))</f>
      </c>
      <c r="G185" s="13">
        <f>IF(F185="","",IFERROR(INDEX(Pilots!$B$2:$B$51,MATCH(F185,Pilots!$A$2:$A$51,0)),""))</f>
      </c>
      <c r="J185" s="13">
        <f>IF(I185="","",IFERROR(INDEX(Aircraft!$D$2:$D$51,MATCH(I185,Aircraft!$A$2:$A$51,0)),""))</f>
      </c>
      <c r="K185" s="13">
        <f>IF(I185="","",IFERROR(INDEX(Aircraft!$C$2:$C$51,MATCH(I185,Aircraft!$A$2:$A$51,0)),""))</f>
      </c>
      <c r="Z185" s="14"/>
    </row>
    <row r="186" spans="2:26" x14ac:dyDescent="0.25">
      <c r="B186" s="10"/>
      <c r="C186" s="11"/>
      <c r="D186" s="11"/>
      <c r="E186" s="12">
        <f>IF(OR(C186="",D186=""),"",ROUND(MOD(D186-C186,1)*1440,0))</f>
      </c>
      <c r="G186" s="13">
        <f>IF(F186="","",IFERROR(INDEX(Pilots!$B$2:$B$51,MATCH(F186,Pilots!$A$2:$A$51,0)),""))</f>
      </c>
      <c r="J186" s="13">
        <f>IF(I186="","",IFERROR(INDEX(Aircraft!$D$2:$D$51,MATCH(I186,Aircraft!$A$2:$A$51,0)),""))</f>
      </c>
      <c r="K186" s="13">
        <f>IF(I186="","",IFERROR(INDEX(Aircraft!$C$2:$C$51,MATCH(I186,Aircraft!$A$2:$A$51,0)),""))</f>
      </c>
      <c r="Z186" s="14"/>
    </row>
    <row r="187" spans="2:26" x14ac:dyDescent="0.25">
      <c r="B187" s="10"/>
      <c r="C187" s="11"/>
      <c r="D187" s="11"/>
      <c r="E187" s="12">
        <f>IF(OR(C187="",D187=""),"",ROUND(MOD(D187-C187,1)*1440,0))</f>
      </c>
      <c r="G187" s="13">
        <f>IF(F187="","",IFERROR(INDEX(Pilots!$B$2:$B$51,MATCH(F187,Pilots!$A$2:$A$51,0)),""))</f>
      </c>
      <c r="J187" s="13">
        <f>IF(I187="","",IFERROR(INDEX(Aircraft!$D$2:$D$51,MATCH(I187,Aircraft!$A$2:$A$51,0)),""))</f>
      </c>
      <c r="K187" s="13">
        <f>IF(I187="","",IFERROR(INDEX(Aircraft!$C$2:$C$51,MATCH(I187,Aircraft!$A$2:$A$51,0)),""))</f>
      </c>
      <c r="Z187" s="14"/>
    </row>
    <row r="188" spans="2:26" x14ac:dyDescent="0.25">
      <c r="B188" s="10"/>
      <c r="C188" s="11"/>
      <c r="D188" s="11"/>
      <c r="E188" s="12">
        <f>IF(OR(C188="",D188=""),"",ROUND(MOD(D188-C188,1)*1440,0))</f>
      </c>
      <c r="G188" s="13">
        <f>IF(F188="","",IFERROR(INDEX(Pilots!$B$2:$B$51,MATCH(F188,Pilots!$A$2:$A$51,0)),""))</f>
      </c>
      <c r="J188" s="13">
        <f>IF(I188="","",IFERROR(INDEX(Aircraft!$D$2:$D$51,MATCH(I188,Aircraft!$A$2:$A$51,0)),""))</f>
      </c>
      <c r="K188" s="13">
        <f>IF(I188="","",IFERROR(INDEX(Aircraft!$C$2:$C$51,MATCH(I188,Aircraft!$A$2:$A$51,0)),""))</f>
      </c>
      <c r="Z188" s="14"/>
    </row>
    <row r="189" spans="2:26" x14ac:dyDescent="0.25">
      <c r="B189" s="10"/>
      <c r="C189" s="11"/>
      <c r="D189" s="11"/>
      <c r="E189" s="12">
        <f>IF(OR(C189="",D189=""),"",ROUND(MOD(D189-C189,1)*1440,0))</f>
      </c>
      <c r="G189" s="13">
        <f>IF(F189="","",IFERROR(INDEX(Pilots!$B$2:$B$51,MATCH(F189,Pilots!$A$2:$A$51,0)),""))</f>
      </c>
      <c r="J189" s="13">
        <f>IF(I189="","",IFERROR(INDEX(Aircraft!$D$2:$D$51,MATCH(I189,Aircraft!$A$2:$A$51,0)),""))</f>
      </c>
      <c r="K189" s="13">
        <f>IF(I189="","",IFERROR(INDEX(Aircraft!$C$2:$C$51,MATCH(I189,Aircraft!$A$2:$A$51,0)),""))</f>
      </c>
      <c r="Z189" s="14"/>
    </row>
    <row r="190" spans="2:26" x14ac:dyDescent="0.25">
      <c r="B190" s="10"/>
      <c r="C190" s="11"/>
      <c r="D190" s="11"/>
      <c r="E190" s="12">
        <f>IF(OR(C190="",D190=""),"",ROUND(MOD(D190-C190,1)*1440,0))</f>
      </c>
      <c r="G190" s="13">
        <f>IF(F190="","",IFERROR(INDEX(Pilots!$B$2:$B$51,MATCH(F190,Pilots!$A$2:$A$51,0)),""))</f>
      </c>
      <c r="J190" s="13">
        <f>IF(I190="","",IFERROR(INDEX(Aircraft!$D$2:$D$51,MATCH(I190,Aircraft!$A$2:$A$51,0)),""))</f>
      </c>
      <c r="K190" s="13">
        <f>IF(I190="","",IFERROR(INDEX(Aircraft!$C$2:$C$51,MATCH(I190,Aircraft!$A$2:$A$51,0)),""))</f>
      </c>
      <c r="Z190" s="14"/>
    </row>
    <row r="191" spans="2:26" x14ac:dyDescent="0.25">
      <c r="B191" s="10"/>
      <c r="C191" s="11"/>
      <c r="D191" s="11"/>
      <c r="E191" s="12">
        <f>IF(OR(C191="",D191=""),"",ROUND(MOD(D191-C191,1)*1440,0))</f>
      </c>
      <c r="G191" s="13">
        <f>IF(F191="","",IFERROR(INDEX(Pilots!$B$2:$B$51,MATCH(F191,Pilots!$A$2:$A$51,0)),""))</f>
      </c>
      <c r="J191" s="13">
        <f>IF(I191="","",IFERROR(INDEX(Aircraft!$D$2:$D$51,MATCH(I191,Aircraft!$A$2:$A$51,0)),""))</f>
      </c>
      <c r="K191" s="13">
        <f>IF(I191="","",IFERROR(INDEX(Aircraft!$C$2:$C$51,MATCH(I191,Aircraft!$A$2:$A$51,0)),""))</f>
      </c>
      <c r="Z191" s="14"/>
    </row>
    <row r="192" spans="2:26" x14ac:dyDescent="0.25">
      <c r="B192" s="10"/>
      <c r="C192" s="11"/>
      <c r="D192" s="11"/>
      <c r="E192" s="12">
        <f>IF(OR(C192="",D192=""),"",ROUND(MOD(D192-C192,1)*1440,0))</f>
      </c>
      <c r="G192" s="13">
        <f>IF(F192="","",IFERROR(INDEX(Pilots!$B$2:$B$51,MATCH(F192,Pilots!$A$2:$A$51,0)),""))</f>
      </c>
      <c r="J192" s="13">
        <f>IF(I192="","",IFERROR(INDEX(Aircraft!$D$2:$D$51,MATCH(I192,Aircraft!$A$2:$A$51,0)),""))</f>
      </c>
      <c r="K192" s="13">
        <f>IF(I192="","",IFERROR(INDEX(Aircraft!$C$2:$C$51,MATCH(I192,Aircraft!$A$2:$A$51,0)),""))</f>
      </c>
      <c r="Z192" s="14"/>
    </row>
    <row r="193" spans="2:26" x14ac:dyDescent="0.25">
      <c r="B193" s="10"/>
      <c r="C193" s="11"/>
      <c r="D193" s="11"/>
      <c r="E193" s="12">
        <f>IF(OR(C193="",D193=""),"",ROUND(MOD(D193-C193,1)*1440,0))</f>
      </c>
      <c r="G193" s="13">
        <f>IF(F193="","",IFERROR(INDEX(Pilots!$B$2:$B$51,MATCH(F193,Pilots!$A$2:$A$51,0)),""))</f>
      </c>
      <c r="J193" s="13">
        <f>IF(I193="","",IFERROR(INDEX(Aircraft!$D$2:$D$51,MATCH(I193,Aircraft!$A$2:$A$51,0)),""))</f>
      </c>
      <c r="K193" s="13">
        <f>IF(I193="","",IFERROR(INDEX(Aircraft!$C$2:$C$51,MATCH(I193,Aircraft!$A$2:$A$51,0)),""))</f>
      </c>
      <c r="Z193" s="14"/>
    </row>
    <row r="194" spans="2:26" x14ac:dyDescent="0.25">
      <c r="B194" s="10"/>
      <c r="C194" s="11"/>
      <c r="D194" s="11"/>
      <c r="E194" s="12">
        <f>IF(OR(C194="",D194=""),"",ROUND(MOD(D194-C194,1)*1440,0))</f>
      </c>
      <c r="G194" s="13">
        <f>IF(F194="","",IFERROR(INDEX(Pilots!$B$2:$B$51,MATCH(F194,Pilots!$A$2:$A$51,0)),""))</f>
      </c>
      <c r="J194" s="13">
        <f>IF(I194="","",IFERROR(INDEX(Aircraft!$D$2:$D$51,MATCH(I194,Aircraft!$A$2:$A$51,0)),""))</f>
      </c>
      <c r="K194" s="13">
        <f>IF(I194="","",IFERROR(INDEX(Aircraft!$C$2:$C$51,MATCH(I194,Aircraft!$A$2:$A$51,0)),""))</f>
      </c>
      <c r="Z194" s="14"/>
    </row>
    <row r="195" spans="2:26" x14ac:dyDescent="0.25">
      <c r="B195" s="10"/>
      <c r="C195" s="11"/>
      <c r="D195" s="11"/>
      <c r="E195" s="12">
        <f>IF(OR(C195="",D195=""),"",ROUND(MOD(D195-C195,1)*1440,0))</f>
      </c>
      <c r="G195" s="13">
        <f>IF(F195="","",IFERROR(INDEX(Pilots!$B$2:$B$51,MATCH(F195,Pilots!$A$2:$A$51,0)),""))</f>
      </c>
      <c r="J195" s="13">
        <f>IF(I195="","",IFERROR(INDEX(Aircraft!$D$2:$D$51,MATCH(I195,Aircraft!$A$2:$A$51,0)),""))</f>
      </c>
      <c r="K195" s="13">
        <f>IF(I195="","",IFERROR(INDEX(Aircraft!$C$2:$C$51,MATCH(I195,Aircraft!$A$2:$A$51,0)),""))</f>
      </c>
      <c r="Z195" s="14"/>
    </row>
    <row r="196" spans="2:26" x14ac:dyDescent="0.25">
      <c r="B196" s="10"/>
      <c r="C196" s="11"/>
      <c r="D196" s="11"/>
      <c r="E196" s="12">
        <f>IF(OR(C196="",D196=""),"",ROUND(MOD(D196-C196,1)*1440,0))</f>
      </c>
      <c r="G196" s="13">
        <f>IF(F196="","",IFERROR(INDEX(Pilots!$B$2:$B$51,MATCH(F196,Pilots!$A$2:$A$51,0)),""))</f>
      </c>
      <c r="J196" s="13">
        <f>IF(I196="","",IFERROR(INDEX(Aircraft!$D$2:$D$51,MATCH(I196,Aircraft!$A$2:$A$51,0)),""))</f>
      </c>
      <c r="K196" s="13">
        <f>IF(I196="","",IFERROR(INDEX(Aircraft!$C$2:$C$51,MATCH(I196,Aircraft!$A$2:$A$51,0)),""))</f>
      </c>
      <c r="Z196" s="14"/>
    </row>
    <row r="197" spans="2:26" x14ac:dyDescent="0.25">
      <c r="B197" s="10"/>
      <c r="C197" s="11"/>
      <c r="D197" s="11"/>
      <c r="E197" s="12">
        <f>IF(OR(C197="",D197=""),"",ROUND(MOD(D197-C197,1)*1440,0))</f>
      </c>
      <c r="G197" s="13">
        <f>IF(F197="","",IFERROR(INDEX(Pilots!$B$2:$B$51,MATCH(F197,Pilots!$A$2:$A$51,0)),""))</f>
      </c>
      <c r="J197" s="13">
        <f>IF(I197="","",IFERROR(INDEX(Aircraft!$D$2:$D$51,MATCH(I197,Aircraft!$A$2:$A$51,0)),""))</f>
      </c>
      <c r="K197" s="13">
        <f>IF(I197="","",IFERROR(INDEX(Aircraft!$C$2:$C$51,MATCH(I197,Aircraft!$A$2:$A$51,0)),""))</f>
      </c>
      <c r="Z197" s="14"/>
    </row>
    <row r="198" spans="2:26" x14ac:dyDescent="0.25">
      <c r="B198" s="10"/>
      <c r="C198" s="11"/>
      <c r="D198" s="11"/>
      <c r="E198" s="12">
        <f>IF(OR(C198="",D198=""),"",ROUND(MOD(D198-C198,1)*1440,0))</f>
      </c>
      <c r="G198" s="13">
        <f>IF(F198="","",IFERROR(INDEX(Pilots!$B$2:$B$51,MATCH(F198,Pilots!$A$2:$A$51,0)),""))</f>
      </c>
      <c r="J198" s="13">
        <f>IF(I198="","",IFERROR(INDEX(Aircraft!$D$2:$D$51,MATCH(I198,Aircraft!$A$2:$A$51,0)),""))</f>
      </c>
      <c r="K198" s="13">
        <f>IF(I198="","",IFERROR(INDEX(Aircraft!$C$2:$C$51,MATCH(I198,Aircraft!$A$2:$A$51,0)),""))</f>
      </c>
      <c r="Z198" s="14"/>
    </row>
    <row r="199" spans="2:26" x14ac:dyDescent="0.25">
      <c r="B199" s="10"/>
      <c r="C199" s="11"/>
      <c r="D199" s="11"/>
      <c r="E199" s="12">
        <f>IF(OR(C199="",D199=""),"",ROUND(MOD(D199-C199,1)*1440,0))</f>
      </c>
      <c r="G199" s="13">
        <f>IF(F199="","",IFERROR(INDEX(Pilots!$B$2:$B$51,MATCH(F199,Pilots!$A$2:$A$51,0)),""))</f>
      </c>
      <c r="J199" s="13">
        <f>IF(I199="","",IFERROR(INDEX(Aircraft!$D$2:$D$51,MATCH(I199,Aircraft!$A$2:$A$51,0)),""))</f>
      </c>
      <c r="K199" s="13">
        <f>IF(I199="","",IFERROR(INDEX(Aircraft!$C$2:$C$51,MATCH(I199,Aircraft!$A$2:$A$51,0)),""))</f>
      </c>
      <c r="Z199" s="14"/>
    </row>
    <row r="200" spans="2:26" x14ac:dyDescent="0.25">
      <c r="B200" s="10"/>
      <c r="C200" s="11"/>
      <c r="D200" s="11"/>
      <c r="E200" s="12">
        <f>IF(OR(C200="",D200=""),"",ROUND(MOD(D200-C200,1)*1440,0))</f>
      </c>
      <c r="G200" s="13">
        <f>IF(F200="","",IFERROR(INDEX(Pilots!$B$2:$B$51,MATCH(F200,Pilots!$A$2:$A$51,0)),""))</f>
      </c>
      <c r="J200" s="13">
        <f>IF(I200="","",IFERROR(INDEX(Aircraft!$D$2:$D$51,MATCH(I200,Aircraft!$A$2:$A$51,0)),""))</f>
      </c>
      <c r="K200" s="13">
        <f>IF(I200="","",IFERROR(INDEX(Aircraft!$C$2:$C$51,MATCH(I200,Aircraft!$A$2:$A$51,0)),""))</f>
      </c>
      <c r="Z200" s="14"/>
    </row>
    <row r="201" spans="2:26" x14ac:dyDescent="0.25">
      <c r="B201" s="10"/>
      <c r="C201" s="11"/>
      <c r="D201" s="11"/>
      <c r="E201" s="12">
        <f>IF(OR(C201="",D201=""),"",ROUND(MOD(D201-C201,1)*1440,0))</f>
      </c>
      <c r="G201" s="13">
        <f>IF(F201="","",IFERROR(INDEX(Pilots!$B$2:$B$51,MATCH(F201,Pilots!$A$2:$A$51,0)),""))</f>
      </c>
      <c r="J201" s="13">
        <f>IF(I201="","",IFERROR(INDEX(Aircraft!$D$2:$D$51,MATCH(I201,Aircraft!$A$2:$A$51,0)),""))</f>
      </c>
      <c r="K201" s="13">
        <f>IF(I201="","",IFERROR(INDEX(Aircraft!$C$2:$C$51,MATCH(I201,Aircraft!$A$2:$A$51,0)),""))</f>
      </c>
      <c r="Z201" s="14"/>
    </row>
    <row r="202" spans="2:26" x14ac:dyDescent="0.25">
      <c r="B202" s="10"/>
      <c r="C202" s="11"/>
      <c r="D202" s="11"/>
      <c r="E202" s="12">
        <f>IF(OR(C202="",D202=""),"",ROUND(MOD(D202-C202,1)*1440,0))</f>
      </c>
      <c r="G202" s="13">
        <f>IF(F202="","",IFERROR(INDEX(Pilots!$B$2:$B$51,MATCH(F202,Pilots!$A$2:$A$51,0)),""))</f>
      </c>
      <c r="J202" s="13">
        <f>IF(I202="","",IFERROR(INDEX(Aircraft!$D$2:$D$51,MATCH(I202,Aircraft!$A$2:$A$51,0)),""))</f>
      </c>
      <c r="K202" s="13">
        <f>IF(I202="","",IFERROR(INDEX(Aircraft!$C$2:$C$51,MATCH(I202,Aircraft!$A$2:$A$51,0)),""))</f>
      </c>
      <c r="Z202" s="14"/>
    </row>
    <row r="203" spans="2:26" x14ac:dyDescent="0.25">
      <c r="B203" s="10"/>
      <c r="C203" s="11"/>
      <c r="D203" s="11"/>
      <c r="E203" s="12">
        <f>IF(OR(C203="",D203=""),"",ROUND(MOD(D203-C203,1)*1440,0))</f>
      </c>
      <c r="G203" s="13">
        <f>IF(F203="","",IFERROR(INDEX(Pilots!$B$2:$B$51,MATCH(F203,Pilots!$A$2:$A$51,0)),""))</f>
      </c>
      <c r="J203" s="13">
        <f>IF(I203="","",IFERROR(INDEX(Aircraft!$D$2:$D$51,MATCH(I203,Aircraft!$A$2:$A$51,0)),""))</f>
      </c>
      <c r="K203" s="13">
        <f>IF(I203="","",IFERROR(INDEX(Aircraft!$C$2:$C$51,MATCH(I203,Aircraft!$A$2:$A$51,0)),""))</f>
      </c>
      <c r="Z203" s="14"/>
    </row>
    <row r="204" spans="2:26" x14ac:dyDescent="0.25">
      <c r="B204" s="10"/>
      <c r="C204" s="11"/>
      <c r="D204" s="11"/>
      <c r="E204" s="12">
        <f>IF(OR(C204="",D204=""),"",ROUND(MOD(D204-C204,1)*1440,0))</f>
      </c>
      <c r="G204" s="13">
        <f>IF(F204="","",IFERROR(INDEX(Pilots!$B$2:$B$51,MATCH(F204,Pilots!$A$2:$A$51,0)),""))</f>
      </c>
      <c r="J204" s="13">
        <f>IF(I204="","",IFERROR(INDEX(Aircraft!$D$2:$D$51,MATCH(I204,Aircraft!$A$2:$A$51,0)),""))</f>
      </c>
      <c r="K204" s="13">
        <f>IF(I204="","",IFERROR(INDEX(Aircraft!$C$2:$C$51,MATCH(I204,Aircraft!$A$2:$A$51,0)),""))</f>
      </c>
      <c r="Z204" s="14"/>
    </row>
    <row r="205" spans="2:26" x14ac:dyDescent="0.25">
      <c r="B205" s="10"/>
      <c r="C205" s="11"/>
      <c r="D205" s="11"/>
      <c r="E205" s="12">
        <f>IF(OR(C205="",D205=""),"",ROUND(MOD(D205-C205,1)*1440,0))</f>
      </c>
      <c r="G205" s="13">
        <f>IF(F205="","",IFERROR(INDEX(Pilots!$B$2:$B$51,MATCH(F205,Pilots!$A$2:$A$51,0)),""))</f>
      </c>
      <c r="J205" s="13">
        <f>IF(I205="","",IFERROR(INDEX(Aircraft!$D$2:$D$51,MATCH(I205,Aircraft!$A$2:$A$51,0)),""))</f>
      </c>
      <c r="K205" s="13">
        <f>IF(I205="","",IFERROR(INDEX(Aircraft!$C$2:$C$51,MATCH(I205,Aircraft!$A$2:$A$51,0)),""))</f>
      </c>
      <c r="Z205" s="14"/>
    </row>
    <row r="206" spans="2:26" x14ac:dyDescent="0.25">
      <c r="B206" s="10"/>
      <c r="C206" s="11"/>
      <c r="D206" s="11"/>
      <c r="E206" s="12">
        <f>IF(OR(C206="",D206=""),"",ROUND(MOD(D206-C206,1)*1440,0))</f>
      </c>
      <c r="G206" s="13">
        <f>IF(F206="","",IFERROR(INDEX(Pilots!$B$2:$B$51,MATCH(F206,Pilots!$A$2:$A$51,0)),""))</f>
      </c>
      <c r="J206" s="13">
        <f>IF(I206="","",IFERROR(INDEX(Aircraft!$D$2:$D$51,MATCH(I206,Aircraft!$A$2:$A$51,0)),""))</f>
      </c>
      <c r="K206" s="13">
        <f>IF(I206="","",IFERROR(INDEX(Aircraft!$C$2:$C$51,MATCH(I206,Aircraft!$A$2:$A$51,0)),""))</f>
      </c>
      <c r="Z206" s="14"/>
    </row>
    <row r="207" spans="2:26" x14ac:dyDescent="0.25">
      <c r="B207" s="10"/>
      <c r="C207" s="11"/>
      <c r="D207" s="11"/>
      <c r="E207" s="12">
        <f>IF(OR(C207="",D207=""),"",ROUND(MOD(D207-C207,1)*1440,0))</f>
      </c>
      <c r="G207" s="13">
        <f>IF(F207="","",IFERROR(INDEX(Pilots!$B$2:$B$51,MATCH(F207,Pilots!$A$2:$A$51,0)),""))</f>
      </c>
      <c r="J207" s="13">
        <f>IF(I207="","",IFERROR(INDEX(Aircraft!$D$2:$D$51,MATCH(I207,Aircraft!$A$2:$A$51,0)),""))</f>
      </c>
      <c r="K207" s="13">
        <f>IF(I207="","",IFERROR(INDEX(Aircraft!$C$2:$C$51,MATCH(I207,Aircraft!$A$2:$A$51,0)),""))</f>
      </c>
      <c r="Z207" s="14"/>
    </row>
    <row r="208" spans="2:26" x14ac:dyDescent="0.25">
      <c r="B208" s="10"/>
      <c r="C208" s="11"/>
      <c r="D208" s="11"/>
      <c r="E208" s="12">
        <f>IF(OR(C208="",D208=""),"",ROUND(MOD(D208-C208,1)*1440,0))</f>
      </c>
      <c r="G208" s="13">
        <f>IF(F208="","",IFERROR(INDEX(Pilots!$B$2:$B$51,MATCH(F208,Pilots!$A$2:$A$51,0)),""))</f>
      </c>
      <c r="J208" s="13">
        <f>IF(I208="","",IFERROR(INDEX(Aircraft!$D$2:$D$51,MATCH(I208,Aircraft!$A$2:$A$51,0)),""))</f>
      </c>
      <c r="K208" s="13">
        <f>IF(I208="","",IFERROR(INDEX(Aircraft!$C$2:$C$51,MATCH(I208,Aircraft!$A$2:$A$51,0)),""))</f>
      </c>
      <c r="Z208" s="14"/>
    </row>
    <row r="209" spans="2:26" x14ac:dyDescent="0.25">
      <c r="B209" s="10"/>
      <c r="C209" s="11"/>
      <c r="D209" s="11"/>
      <c r="E209" s="12">
        <f>IF(OR(C209="",D209=""),"",ROUND(MOD(D209-C209,1)*1440,0))</f>
      </c>
      <c r="G209" s="13">
        <f>IF(F209="","",IFERROR(INDEX(Pilots!$B$2:$B$51,MATCH(F209,Pilots!$A$2:$A$51,0)),""))</f>
      </c>
      <c r="J209" s="13">
        <f>IF(I209="","",IFERROR(INDEX(Aircraft!$D$2:$D$51,MATCH(I209,Aircraft!$A$2:$A$51,0)),""))</f>
      </c>
      <c r="K209" s="13">
        <f>IF(I209="","",IFERROR(INDEX(Aircraft!$C$2:$C$51,MATCH(I209,Aircraft!$A$2:$A$51,0)),""))</f>
      </c>
      <c r="Z209" s="14"/>
    </row>
    <row r="210" spans="2:26" x14ac:dyDescent="0.25">
      <c r="B210" s="10"/>
      <c r="C210" s="11"/>
      <c r="D210" s="11"/>
      <c r="E210" s="12">
        <f>IF(OR(C210="",D210=""),"",ROUND(MOD(D210-C210,1)*1440,0))</f>
      </c>
      <c r="G210" s="13">
        <f>IF(F210="","",IFERROR(INDEX(Pilots!$B$2:$B$51,MATCH(F210,Pilots!$A$2:$A$51,0)),""))</f>
      </c>
      <c r="J210" s="13">
        <f>IF(I210="","",IFERROR(INDEX(Aircraft!$D$2:$D$51,MATCH(I210,Aircraft!$A$2:$A$51,0)),""))</f>
      </c>
      <c r="K210" s="13">
        <f>IF(I210="","",IFERROR(INDEX(Aircraft!$C$2:$C$51,MATCH(I210,Aircraft!$A$2:$A$51,0)),""))</f>
      </c>
      <c r="Z210" s="14"/>
    </row>
    <row r="211" spans="2:26" x14ac:dyDescent="0.25">
      <c r="B211" s="10"/>
      <c r="C211" s="11"/>
      <c r="D211" s="11"/>
      <c r="E211" s="12">
        <f>IF(OR(C211="",D211=""),"",ROUND(MOD(D211-C211,1)*1440,0))</f>
      </c>
      <c r="G211" s="13">
        <f>IF(F211="","",IFERROR(INDEX(Pilots!$B$2:$B$51,MATCH(F211,Pilots!$A$2:$A$51,0)),""))</f>
      </c>
      <c r="J211" s="13">
        <f>IF(I211="","",IFERROR(INDEX(Aircraft!$D$2:$D$51,MATCH(I211,Aircraft!$A$2:$A$51,0)),""))</f>
      </c>
      <c r="K211" s="13">
        <f>IF(I211="","",IFERROR(INDEX(Aircraft!$C$2:$C$51,MATCH(I211,Aircraft!$A$2:$A$51,0)),""))</f>
      </c>
      <c r="Z211" s="14"/>
    </row>
    <row r="212" spans="2:26" x14ac:dyDescent="0.25">
      <c r="B212" s="10"/>
      <c r="C212" s="11"/>
      <c r="D212" s="11"/>
      <c r="E212" s="12">
        <f>IF(OR(C212="",D212=""),"",ROUND(MOD(D212-C212,1)*1440,0))</f>
      </c>
      <c r="G212" s="13">
        <f>IF(F212="","",IFERROR(INDEX(Pilots!$B$2:$B$51,MATCH(F212,Pilots!$A$2:$A$51,0)),""))</f>
      </c>
      <c r="J212" s="13">
        <f>IF(I212="","",IFERROR(INDEX(Aircraft!$D$2:$D$51,MATCH(I212,Aircraft!$A$2:$A$51,0)),""))</f>
      </c>
      <c r="K212" s="13">
        <f>IF(I212="","",IFERROR(INDEX(Aircraft!$C$2:$C$51,MATCH(I212,Aircraft!$A$2:$A$51,0)),""))</f>
      </c>
      <c r="Z212" s="14"/>
    </row>
    <row r="213" spans="2:26" x14ac:dyDescent="0.25">
      <c r="B213" s="10"/>
      <c r="C213" s="11"/>
      <c r="D213" s="11"/>
      <c r="E213" s="12">
        <f>IF(OR(C213="",D213=""),"",ROUND(MOD(D213-C213,1)*1440,0))</f>
      </c>
      <c r="G213" s="13">
        <f>IF(F213="","",IFERROR(INDEX(Pilots!$B$2:$B$51,MATCH(F213,Pilots!$A$2:$A$51,0)),""))</f>
      </c>
      <c r="J213" s="13">
        <f>IF(I213="","",IFERROR(INDEX(Aircraft!$D$2:$D$51,MATCH(I213,Aircraft!$A$2:$A$51,0)),""))</f>
      </c>
      <c r="K213" s="13">
        <f>IF(I213="","",IFERROR(INDEX(Aircraft!$C$2:$C$51,MATCH(I213,Aircraft!$A$2:$A$51,0)),""))</f>
      </c>
      <c r="Z213" s="14"/>
    </row>
    <row r="214" spans="2:26" x14ac:dyDescent="0.25">
      <c r="B214" s="10"/>
      <c r="C214" s="11"/>
      <c r="D214" s="11"/>
      <c r="E214" s="12">
        <f>IF(OR(C214="",D214=""),"",ROUND(MOD(D214-C214,1)*1440,0))</f>
      </c>
      <c r="G214" s="13">
        <f>IF(F214="","",IFERROR(INDEX(Pilots!$B$2:$B$51,MATCH(F214,Pilots!$A$2:$A$51,0)),""))</f>
      </c>
      <c r="J214" s="13">
        <f>IF(I214="","",IFERROR(INDEX(Aircraft!$D$2:$D$51,MATCH(I214,Aircraft!$A$2:$A$51,0)),""))</f>
      </c>
      <c r="K214" s="13">
        <f>IF(I214="","",IFERROR(INDEX(Aircraft!$C$2:$C$51,MATCH(I214,Aircraft!$A$2:$A$51,0)),""))</f>
      </c>
      <c r="Z214" s="14"/>
    </row>
    <row r="215" spans="2:26" x14ac:dyDescent="0.25">
      <c r="B215" s="10"/>
      <c r="C215" s="11"/>
      <c r="D215" s="11"/>
      <c r="E215" s="12">
        <f>IF(OR(C215="",D215=""),"",ROUND(MOD(D215-C215,1)*1440,0))</f>
      </c>
      <c r="G215" s="13">
        <f>IF(F215="","",IFERROR(INDEX(Pilots!$B$2:$B$51,MATCH(F215,Pilots!$A$2:$A$51,0)),""))</f>
      </c>
      <c r="J215" s="13">
        <f>IF(I215="","",IFERROR(INDEX(Aircraft!$D$2:$D$51,MATCH(I215,Aircraft!$A$2:$A$51,0)),""))</f>
      </c>
      <c r="K215" s="13">
        <f>IF(I215="","",IFERROR(INDEX(Aircraft!$C$2:$C$51,MATCH(I215,Aircraft!$A$2:$A$51,0)),""))</f>
      </c>
      <c r="Z215" s="14"/>
    </row>
    <row r="216" spans="2:26" x14ac:dyDescent="0.25">
      <c r="B216" s="10"/>
      <c r="C216" s="11"/>
      <c r="D216" s="11"/>
      <c r="E216" s="12">
        <f>IF(OR(C216="",D216=""),"",ROUND(MOD(D216-C216,1)*1440,0))</f>
      </c>
      <c r="G216" s="13">
        <f>IF(F216="","",IFERROR(INDEX(Pilots!$B$2:$B$51,MATCH(F216,Pilots!$A$2:$A$51,0)),""))</f>
      </c>
      <c r="J216" s="13">
        <f>IF(I216="","",IFERROR(INDEX(Aircraft!$D$2:$D$51,MATCH(I216,Aircraft!$A$2:$A$51,0)),""))</f>
      </c>
      <c r="K216" s="13">
        <f>IF(I216="","",IFERROR(INDEX(Aircraft!$C$2:$C$51,MATCH(I216,Aircraft!$A$2:$A$51,0)),""))</f>
      </c>
      <c r="Z216" s="14"/>
    </row>
    <row r="217" spans="2:26" x14ac:dyDescent="0.25">
      <c r="B217" s="10"/>
      <c r="C217" s="11"/>
      <c r="D217" s="11"/>
      <c r="E217" s="12">
        <f>IF(OR(C217="",D217=""),"",ROUND(MOD(D217-C217,1)*1440,0))</f>
      </c>
      <c r="G217" s="13">
        <f>IF(F217="","",IFERROR(INDEX(Pilots!$B$2:$B$51,MATCH(F217,Pilots!$A$2:$A$51,0)),""))</f>
      </c>
      <c r="J217" s="13">
        <f>IF(I217="","",IFERROR(INDEX(Aircraft!$D$2:$D$51,MATCH(I217,Aircraft!$A$2:$A$51,0)),""))</f>
      </c>
      <c r="K217" s="13">
        <f>IF(I217="","",IFERROR(INDEX(Aircraft!$C$2:$C$51,MATCH(I217,Aircraft!$A$2:$A$51,0)),""))</f>
      </c>
      <c r="Z217" s="14"/>
    </row>
    <row r="218" spans="2:26" x14ac:dyDescent="0.25">
      <c r="B218" s="10"/>
      <c r="C218" s="11"/>
      <c r="D218" s="11"/>
      <c r="E218" s="12">
        <f>IF(OR(C218="",D218=""),"",ROUND(MOD(D218-C218,1)*1440,0))</f>
      </c>
      <c r="G218" s="13">
        <f>IF(F218="","",IFERROR(INDEX(Pilots!$B$2:$B$51,MATCH(F218,Pilots!$A$2:$A$51,0)),""))</f>
      </c>
      <c r="J218" s="13">
        <f>IF(I218="","",IFERROR(INDEX(Aircraft!$D$2:$D$51,MATCH(I218,Aircraft!$A$2:$A$51,0)),""))</f>
      </c>
      <c r="K218" s="13">
        <f>IF(I218="","",IFERROR(INDEX(Aircraft!$C$2:$C$51,MATCH(I218,Aircraft!$A$2:$A$51,0)),""))</f>
      </c>
      <c r="Z218" s="14"/>
    </row>
    <row r="219" spans="2:26" x14ac:dyDescent="0.25">
      <c r="B219" s="10"/>
      <c r="C219" s="11"/>
      <c r="D219" s="11"/>
      <c r="E219" s="12">
        <f>IF(OR(C219="",D219=""),"",ROUND(MOD(D219-C219,1)*1440,0))</f>
      </c>
      <c r="G219" s="13">
        <f>IF(F219="","",IFERROR(INDEX(Pilots!$B$2:$B$51,MATCH(F219,Pilots!$A$2:$A$51,0)),""))</f>
      </c>
      <c r="J219" s="13">
        <f>IF(I219="","",IFERROR(INDEX(Aircraft!$D$2:$D$51,MATCH(I219,Aircraft!$A$2:$A$51,0)),""))</f>
      </c>
      <c r="K219" s="13">
        <f>IF(I219="","",IFERROR(INDEX(Aircraft!$C$2:$C$51,MATCH(I219,Aircraft!$A$2:$A$51,0)),""))</f>
      </c>
      <c r="Z219" s="14"/>
    </row>
    <row r="220" spans="2:26" x14ac:dyDescent="0.25">
      <c r="B220" s="10"/>
      <c r="C220" s="11"/>
      <c r="D220" s="11"/>
      <c r="E220" s="12">
        <f>IF(OR(C220="",D220=""),"",ROUND(MOD(D220-C220,1)*1440,0))</f>
      </c>
      <c r="G220" s="13">
        <f>IF(F220="","",IFERROR(INDEX(Pilots!$B$2:$B$51,MATCH(F220,Pilots!$A$2:$A$51,0)),""))</f>
      </c>
      <c r="J220" s="13">
        <f>IF(I220="","",IFERROR(INDEX(Aircraft!$D$2:$D$51,MATCH(I220,Aircraft!$A$2:$A$51,0)),""))</f>
      </c>
      <c r="K220" s="13">
        <f>IF(I220="","",IFERROR(INDEX(Aircraft!$C$2:$C$51,MATCH(I220,Aircraft!$A$2:$A$51,0)),""))</f>
      </c>
      <c r="Z220" s="14"/>
    </row>
    <row r="221" spans="2:26" x14ac:dyDescent="0.25">
      <c r="B221" s="10"/>
      <c r="C221" s="11"/>
      <c r="D221" s="11"/>
      <c r="E221" s="12">
        <f>IF(OR(C221="",D221=""),"",ROUND(MOD(D221-C221,1)*1440,0))</f>
      </c>
      <c r="G221" s="13">
        <f>IF(F221="","",IFERROR(INDEX(Pilots!$B$2:$B$51,MATCH(F221,Pilots!$A$2:$A$51,0)),""))</f>
      </c>
      <c r="J221" s="13">
        <f>IF(I221="","",IFERROR(INDEX(Aircraft!$D$2:$D$51,MATCH(I221,Aircraft!$A$2:$A$51,0)),""))</f>
      </c>
      <c r="K221" s="13">
        <f>IF(I221="","",IFERROR(INDEX(Aircraft!$C$2:$C$51,MATCH(I221,Aircraft!$A$2:$A$51,0)),""))</f>
      </c>
      <c r="Z221" s="14"/>
    </row>
    <row r="222" spans="2:26" x14ac:dyDescent="0.25">
      <c r="B222" s="10"/>
      <c r="C222" s="11"/>
      <c r="D222" s="11"/>
      <c r="E222" s="12">
        <f>IF(OR(C222="",D222=""),"",ROUND(MOD(D222-C222,1)*1440,0))</f>
      </c>
      <c r="G222" s="13">
        <f>IF(F222="","",IFERROR(INDEX(Pilots!$B$2:$B$51,MATCH(F222,Pilots!$A$2:$A$51,0)),""))</f>
      </c>
      <c r="J222" s="13">
        <f>IF(I222="","",IFERROR(INDEX(Aircraft!$D$2:$D$51,MATCH(I222,Aircraft!$A$2:$A$51,0)),""))</f>
      </c>
      <c r="K222" s="13">
        <f>IF(I222="","",IFERROR(INDEX(Aircraft!$C$2:$C$51,MATCH(I222,Aircraft!$A$2:$A$51,0)),""))</f>
      </c>
      <c r="Z222" s="14"/>
    </row>
    <row r="223" spans="2:26" x14ac:dyDescent="0.25">
      <c r="B223" s="10"/>
      <c r="C223" s="11"/>
      <c r="D223" s="11"/>
      <c r="E223" s="12">
        <f>IF(OR(C223="",D223=""),"",ROUND(MOD(D223-C223,1)*1440,0))</f>
      </c>
      <c r="G223" s="13">
        <f>IF(F223="","",IFERROR(INDEX(Pilots!$B$2:$B$51,MATCH(F223,Pilots!$A$2:$A$51,0)),""))</f>
      </c>
      <c r="J223" s="13">
        <f>IF(I223="","",IFERROR(INDEX(Aircraft!$D$2:$D$51,MATCH(I223,Aircraft!$A$2:$A$51,0)),""))</f>
      </c>
      <c r="K223" s="13">
        <f>IF(I223="","",IFERROR(INDEX(Aircraft!$C$2:$C$51,MATCH(I223,Aircraft!$A$2:$A$51,0)),""))</f>
      </c>
      <c r="Z223" s="14"/>
    </row>
    <row r="224" spans="2:26" x14ac:dyDescent="0.25">
      <c r="B224" s="10"/>
      <c r="C224" s="11"/>
      <c r="D224" s="11"/>
      <c r="E224" s="12">
        <f>IF(OR(C224="",D224=""),"",ROUND(MOD(D224-C224,1)*1440,0))</f>
      </c>
      <c r="G224" s="13">
        <f>IF(F224="","",IFERROR(INDEX(Pilots!$B$2:$B$51,MATCH(F224,Pilots!$A$2:$A$51,0)),""))</f>
      </c>
      <c r="J224" s="13">
        <f>IF(I224="","",IFERROR(INDEX(Aircraft!$D$2:$D$51,MATCH(I224,Aircraft!$A$2:$A$51,0)),""))</f>
      </c>
      <c r="K224" s="13">
        <f>IF(I224="","",IFERROR(INDEX(Aircraft!$C$2:$C$51,MATCH(I224,Aircraft!$A$2:$A$51,0)),""))</f>
      </c>
      <c r="Z224" s="14"/>
    </row>
    <row r="225" spans="2:26" x14ac:dyDescent="0.25">
      <c r="B225" s="10"/>
      <c r="C225" s="11"/>
      <c r="D225" s="11"/>
      <c r="E225" s="12">
        <f>IF(OR(C225="",D225=""),"",ROUND(MOD(D225-C225,1)*1440,0))</f>
      </c>
      <c r="G225" s="13">
        <f>IF(F225="","",IFERROR(INDEX(Pilots!$B$2:$B$51,MATCH(F225,Pilots!$A$2:$A$51,0)),""))</f>
      </c>
      <c r="J225" s="13">
        <f>IF(I225="","",IFERROR(INDEX(Aircraft!$D$2:$D$51,MATCH(I225,Aircraft!$A$2:$A$51,0)),""))</f>
      </c>
      <c r="K225" s="13">
        <f>IF(I225="","",IFERROR(INDEX(Aircraft!$C$2:$C$51,MATCH(I225,Aircraft!$A$2:$A$51,0)),""))</f>
      </c>
      <c r="Z225" s="14"/>
    </row>
    <row r="226" spans="2:26" x14ac:dyDescent="0.25">
      <c r="B226" s="10"/>
      <c r="C226" s="11"/>
      <c r="D226" s="11"/>
      <c r="E226" s="12">
        <f>IF(OR(C226="",D226=""),"",ROUND(MOD(D226-C226,1)*1440,0))</f>
      </c>
      <c r="G226" s="13">
        <f>IF(F226="","",IFERROR(INDEX(Pilots!$B$2:$B$51,MATCH(F226,Pilots!$A$2:$A$51,0)),""))</f>
      </c>
      <c r="J226" s="13">
        <f>IF(I226="","",IFERROR(INDEX(Aircraft!$D$2:$D$51,MATCH(I226,Aircraft!$A$2:$A$51,0)),""))</f>
      </c>
      <c r="K226" s="13">
        <f>IF(I226="","",IFERROR(INDEX(Aircraft!$C$2:$C$51,MATCH(I226,Aircraft!$A$2:$A$51,0)),""))</f>
      </c>
      <c r="Z226" s="14"/>
    </row>
    <row r="227" spans="2:26" x14ac:dyDescent="0.25">
      <c r="B227" s="10"/>
      <c r="C227" s="11"/>
      <c r="D227" s="11"/>
      <c r="E227" s="12">
        <f>IF(OR(C227="",D227=""),"",ROUND(MOD(D227-C227,1)*1440,0))</f>
      </c>
      <c r="G227" s="13">
        <f>IF(F227="","",IFERROR(INDEX(Pilots!$B$2:$B$51,MATCH(F227,Pilots!$A$2:$A$51,0)),""))</f>
      </c>
      <c r="J227" s="13">
        <f>IF(I227="","",IFERROR(INDEX(Aircraft!$D$2:$D$51,MATCH(I227,Aircraft!$A$2:$A$51,0)),""))</f>
      </c>
      <c r="K227" s="13">
        <f>IF(I227="","",IFERROR(INDEX(Aircraft!$C$2:$C$51,MATCH(I227,Aircraft!$A$2:$A$51,0)),""))</f>
      </c>
      <c r="Z227" s="14"/>
    </row>
    <row r="228" spans="2:26" x14ac:dyDescent="0.25">
      <c r="B228" s="10"/>
      <c r="C228" s="11"/>
      <c r="D228" s="11"/>
      <c r="E228" s="12">
        <f>IF(OR(C228="",D228=""),"",ROUND(MOD(D228-C228,1)*1440,0))</f>
      </c>
      <c r="G228" s="13">
        <f>IF(F228="","",IFERROR(INDEX(Pilots!$B$2:$B$51,MATCH(F228,Pilots!$A$2:$A$51,0)),""))</f>
      </c>
      <c r="J228" s="13">
        <f>IF(I228="","",IFERROR(INDEX(Aircraft!$D$2:$D$51,MATCH(I228,Aircraft!$A$2:$A$51,0)),""))</f>
      </c>
      <c r="K228" s="13">
        <f>IF(I228="","",IFERROR(INDEX(Aircraft!$C$2:$C$51,MATCH(I228,Aircraft!$A$2:$A$51,0)),""))</f>
      </c>
      <c r="Z228" s="14"/>
    </row>
    <row r="229" spans="2:26" x14ac:dyDescent="0.25">
      <c r="B229" s="10"/>
      <c r="C229" s="11"/>
      <c r="D229" s="11"/>
      <c r="E229" s="12">
        <f>IF(OR(C229="",D229=""),"",ROUND(MOD(D229-C229,1)*1440,0))</f>
      </c>
      <c r="G229" s="13">
        <f>IF(F229="","",IFERROR(INDEX(Pilots!$B$2:$B$51,MATCH(F229,Pilots!$A$2:$A$51,0)),""))</f>
      </c>
      <c r="J229" s="13">
        <f>IF(I229="","",IFERROR(INDEX(Aircraft!$D$2:$D$51,MATCH(I229,Aircraft!$A$2:$A$51,0)),""))</f>
      </c>
      <c r="K229" s="13">
        <f>IF(I229="","",IFERROR(INDEX(Aircraft!$C$2:$C$51,MATCH(I229,Aircraft!$A$2:$A$51,0)),""))</f>
      </c>
      <c r="Z229" s="14"/>
    </row>
    <row r="230" spans="2:26" x14ac:dyDescent="0.25">
      <c r="B230" s="10"/>
      <c r="C230" s="11"/>
      <c r="D230" s="11"/>
      <c r="E230" s="12">
        <f>IF(OR(C230="",D230=""),"",ROUND(MOD(D230-C230,1)*1440,0))</f>
      </c>
      <c r="G230" s="13">
        <f>IF(F230="","",IFERROR(INDEX(Pilots!$B$2:$B$51,MATCH(F230,Pilots!$A$2:$A$51,0)),""))</f>
      </c>
      <c r="J230" s="13">
        <f>IF(I230="","",IFERROR(INDEX(Aircraft!$D$2:$D$51,MATCH(I230,Aircraft!$A$2:$A$51,0)),""))</f>
      </c>
      <c r="K230" s="13">
        <f>IF(I230="","",IFERROR(INDEX(Aircraft!$C$2:$C$51,MATCH(I230,Aircraft!$A$2:$A$51,0)),""))</f>
      </c>
      <c r="Z230" s="14"/>
    </row>
    <row r="231" spans="2:26" x14ac:dyDescent="0.25">
      <c r="B231" s="10"/>
      <c r="C231" s="11"/>
      <c r="D231" s="11"/>
      <c r="E231" s="12">
        <f>IF(OR(C231="",D231=""),"",ROUND(MOD(D231-C231,1)*1440,0))</f>
      </c>
      <c r="G231" s="13">
        <f>IF(F231="","",IFERROR(INDEX(Pilots!$B$2:$B$51,MATCH(F231,Pilots!$A$2:$A$51,0)),""))</f>
      </c>
      <c r="J231" s="13">
        <f>IF(I231="","",IFERROR(INDEX(Aircraft!$D$2:$D$51,MATCH(I231,Aircraft!$A$2:$A$51,0)),""))</f>
      </c>
      <c r="K231" s="13">
        <f>IF(I231="","",IFERROR(INDEX(Aircraft!$C$2:$C$51,MATCH(I231,Aircraft!$A$2:$A$51,0)),""))</f>
      </c>
      <c r="Z231" s="14"/>
    </row>
    <row r="232" spans="2:26" x14ac:dyDescent="0.25">
      <c r="B232" s="10"/>
      <c r="C232" s="11"/>
      <c r="D232" s="11"/>
      <c r="E232" s="12">
        <f>IF(OR(C232="",D232=""),"",ROUND(MOD(D232-C232,1)*1440,0))</f>
      </c>
      <c r="G232" s="13">
        <f>IF(F232="","",IFERROR(INDEX(Pilots!$B$2:$B$51,MATCH(F232,Pilots!$A$2:$A$51,0)),""))</f>
      </c>
      <c r="J232" s="13">
        <f>IF(I232="","",IFERROR(INDEX(Aircraft!$D$2:$D$51,MATCH(I232,Aircraft!$A$2:$A$51,0)),""))</f>
      </c>
      <c r="K232" s="13">
        <f>IF(I232="","",IFERROR(INDEX(Aircraft!$C$2:$C$51,MATCH(I232,Aircraft!$A$2:$A$51,0)),""))</f>
      </c>
      <c r="Z232" s="14"/>
    </row>
    <row r="233" spans="2:26" x14ac:dyDescent="0.25">
      <c r="B233" s="10"/>
      <c r="C233" s="11"/>
      <c r="D233" s="11"/>
      <c r="E233" s="12">
        <f>IF(OR(C233="",D233=""),"",ROUND(MOD(D233-C233,1)*1440,0))</f>
      </c>
      <c r="G233" s="13">
        <f>IF(F233="","",IFERROR(INDEX(Pilots!$B$2:$B$51,MATCH(F233,Pilots!$A$2:$A$51,0)),""))</f>
      </c>
      <c r="J233" s="13">
        <f>IF(I233="","",IFERROR(INDEX(Aircraft!$D$2:$D$51,MATCH(I233,Aircraft!$A$2:$A$51,0)),""))</f>
      </c>
      <c r="K233" s="13">
        <f>IF(I233="","",IFERROR(INDEX(Aircraft!$C$2:$C$51,MATCH(I233,Aircraft!$A$2:$A$51,0)),""))</f>
      </c>
      <c r="Z233" s="14"/>
    </row>
    <row r="234" spans="2:26" x14ac:dyDescent="0.25">
      <c r="B234" s="10"/>
      <c r="C234" s="11"/>
      <c r="D234" s="11"/>
      <c r="E234" s="12">
        <f>IF(OR(C234="",D234=""),"",ROUND(MOD(D234-C234,1)*1440,0))</f>
      </c>
      <c r="G234" s="13">
        <f>IF(F234="","",IFERROR(INDEX(Pilots!$B$2:$B$51,MATCH(F234,Pilots!$A$2:$A$51,0)),""))</f>
      </c>
      <c r="J234" s="13">
        <f>IF(I234="","",IFERROR(INDEX(Aircraft!$D$2:$D$51,MATCH(I234,Aircraft!$A$2:$A$51,0)),""))</f>
      </c>
      <c r="K234" s="13">
        <f>IF(I234="","",IFERROR(INDEX(Aircraft!$C$2:$C$51,MATCH(I234,Aircraft!$A$2:$A$51,0)),""))</f>
      </c>
      <c r="Z234" s="14"/>
    </row>
    <row r="235" spans="2:26" x14ac:dyDescent="0.25">
      <c r="B235" s="10"/>
      <c r="C235" s="11"/>
      <c r="D235" s="11"/>
      <c r="E235" s="12">
        <f>IF(OR(C235="",D235=""),"",ROUND(MOD(D235-C235,1)*1440,0))</f>
      </c>
      <c r="G235" s="13">
        <f>IF(F235="","",IFERROR(INDEX(Pilots!$B$2:$B$51,MATCH(F235,Pilots!$A$2:$A$51,0)),""))</f>
      </c>
      <c r="J235" s="13">
        <f>IF(I235="","",IFERROR(INDEX(Aircraft!$D$2:$D$51,MATCH(I235,Aircraft!$A$2:$A$51,0)),""))</f>
      </c>
      <c r="K235" s="13">
        <f>IF(I235="","",IFERROR(INDEX(Aircraft!$C$2:$C$51,MATCH(I235,Aircraft!$A$2:$A$51,0)),""))</f>
      </c>
      <c r="Z235" s="14"/>
    </row>
    <row r="236" spans="2:26" x14ac:dyDescent="0.25">
      <c r="B236" s="10"/>
      <c r="C236" s="11"/>
      <c r="D236" s="11"/>
      <c r="E236" s="12">
        <f>IF(OR(C236="",D236=""),"",ROUND(MOD(D236-C236,1)*1440,0))</f>
      </c>
      <c r="G236" s="13">
        <f>IF(F236="","",IFERROR(INDEX(Pilots!$B$2:$B$51,MATCH(F236,Pilots!$A$2:$A$51,0)),""))</f>
      </c>
      <c r="J236" s="13">
        <f>IF(I236="","",IFERROR(INDEX(Aircraft!$D$2:$D$51,MATCH(I236,Aircraft!$A$2:$A$51,0)),""))</f>
      </c>
      <c r="K236" s="13">
        <f>IF(I236="","",IFERROR(INDEX(Aircraft!$C$2:$C$51,MATCH(I236,Aircraft!$A$2:$A$51,0)),""))</f>
      </c>
      <c r="Z236" s="14"/>
    </row>
    <row r="237" spans="2:26" x14ac:dyDescent="0.25">
      <c r="B237" s="10"/>
      <c r="C237" s="11"/>
      <c r="D237" s="11"/>
      <c r="E237" s="12">
        <f>IF(OR(C237="",D237=""),"",ROUND(MOD(D237-C237,1)*1440,0))</f>
      </c>
      <c r="G237" s="13">
        <f>IF(F237="","",IFERROR(INDEX(Pilots!$B$2:$B$51,MATCH(F237,Pilots!$A$2:$A$51,0)),""))</f>
      </c>
      <c r="J237" s="13">
        <f>IF(I237="","",IFERROR(INDEX(Aircraft!$D$2:$D$51,MATCH(I237,Aircraft!$A$2:$A$51,0)),""))</f>
      </c>
      <c r="K237" s="13">
        <f>IF(I237="","",IFERROR(INDEX(Aircraft!$C$2:$C$51,MATCH(I237,Aircraft!$A$2:$A$51,0)),""))</f>
      </c>
      <c r="Z237" s="14"/>
    </row>
    <row r="238" spans="2:26" x14ac:dyDescent="0.25">
      <c r="B238" s="10"/>
      <c r="C238" s="11"/>
      <c r="D238" s="11"/>
      <c r="E238" s="12">
        <f>IF(OR(C238="",D238=""),"",ROUND(MOD(D238-C238,1)*1440,0))</f>
      </c>
      <c r="G238" s="13">
        <f>IF(F238="","",IFERROR(INDEX(Pilots!$B$2:$B$51,MATCH(F238,Pilots!$A$2:$A$51,0)),""))</f>
      </c>
      <c r="J238" s="13">
        <f>IF(I238="","",IFERROR(INDEX(Aircraft!$D$2:$D$51,MATCH(I238,Aircraft!$A$2:$A$51,0)),""))</f>
      </c>
      <c r="K238" s="13">
        <f>IF(I238="","",IFERROR(INDEX(Aircraft!$C$2:$C$51,MATCH(I238,Aircraft!$A$2:$A$51,0)),""))</f>
      </c>
      <c r="Z238" s="14"/>
    </row>
    <row r="239" spans="2:26" x14ac:dyDescent="0.25">
      <c r="B239" s="10"/>
      <c r="C239" s="11"/>
      <c r="D239" s="11"/>
      <c r="E239" s="12">
        <f>IF(OR(C239="",D239=""),"",ROUND(MOD(D239-C239,1)*1440,0))</f>
      </c>
      <c r="G239" s="13">
        <f>IF(F239="","",IFERROR(INDEX(Pilots!$B$2:$B$51,MATCH(F239,Pilots!$A$2:$A$51,0)),""))</f>
      </c>
      <c r="J239" s="13">
        <f>IF(I239="","",IFERROR(INDEX(Aircraft!$D$2:$D$51,MATCH(I239,Aircraft!$A$2:$A$51,0)),""))</f>
      </c>
      <c r="K239" s="13">
        <f>IF(I239="","",IFERROR(INDEX(Aircraft!$C$2:$C$51,MATCH(I239,Aircraft!$A$2:$A$51,0)),""))</f>
      </c>
      <c r="Z239" s="14"/>
    </row>
    <row r="240" spans="2:26" x14ac:dyDescent="0.25">
      <c r="B240" s="10"/>
      <c r="C240" s="11"/>
      <c r="D240" s="11"/>
      <c r="E240" s="12">
        <f>IF(OR(C240="",D240=""),"",ROUND(MOD(D240-C240,1)*1440,0))</f>
      </c>
      <c r="G240" s="13">
        <f>IF(F240="","",IFERROR(INDEX(Pilots!$B$2:$B$51,MATCH(F240,Pilots!$A$2:$A$51,0)),""))</f>
      </c>
      <c r="J240" s="13">
        <f>IF(I240="","",IFERROR(INDEX(Aircraft!$D$2:$D$51,MATCH(I240,Aircraft!$A$2:$A$51,0)),""))</f>
      </c>
      <c r="K240" s="13">
        <f>IF(I240="","",IFERROR(INDEX(Aircraft!$C$2:$C$51,MATCH(I240,Aircraft!$A$2:$A$51,0)),""))</f>
      </c>
      <c r="Z240" s="14"/>
    </row>
    <row r="241" spans="2:26" x14ac:dyDescent="0.25">
      <c r="B241" s="10"/>
      <c r="C241" s="11"/>
      <c r="D241" s="11"/>
      <c r="E241" s="12">
        <f>IF(OR(C241="",D241=""),"",ROUND(MOD(D241-C241,1)*1440,0))</f>
      </c>
      <c r="G241" s="13">
        <f>IF(F241="","",IFERROR(INDEX(Pilots!$B$2:$B$51,MATCH(F241,Pilots!$A$2:$A$51,0)),""))</f>
      </c>
      <c r="J241" s="13">
        <f>IF(I241="","",IFERROR(INDEX(Aircraft!$D$2:$D$51,MATCH(I241,Aircraft!$A$2:$A$51,0)),""))</f>
      </c>
      <c r="K241" s="13">
        <f>IF(I241="","",IFERROR(INDEX(Aircraft!$C$2:$C$51,MATCH(I241,Aircraft!$A$2:$A$51,0)),""))</f>
      </c>
      <c r="Z241" s="14"/>
    </row>
    <row r="242" spans="2:26" x14ac:dyDescent="0.25">
      <c r="B242" s="10"/>
      <c r="C242" s="11"/>
      <c r="D242" s="11"/>
      <c r="E242" s="12">
        <f>IF(OR(C242="",D242=""),"",ROUND(MOD(D242-C242,1)*1440,0))</f>
      </c>
      <c r="G242" s="13">
        <f>IF(F242="","",IFERROR(INDEX(Pilots!$B$2:$B$51,MATCH(F242,Pilots!$A$2:$A$51,0)),""))</f>
      </c>
      <c r="J242" s="13">
        <f>IF(I242="","",IFERROR(INDEX(Aircraft!$D$2:$D$51,MATCH(I242,Aircraft!$A$2:$A$51,0)),""))</f>
      </c>
      <c r="K242" s="13">
        <f>IF(I242="","",IFERROR(INDEX(Aircraft!$C$2:$C$51,MATCH(I242,Aircraft!$A$2:$A$51,0)),""))</f>
      </c>
      <c r="Z242" s="14"/>
    </row>
    <row r="243" spans="2:26" x14ac:dyDescent="0.25">
      <c r="B243" s="10"/>
      <c r="C243" s="11"/>
      <c r="D243" s="11"/>
      <c r="E243" s="12">
        <f>IF(OR(C243="",D243=""),"",ROUND(MOD(D243-C243,1)*1440,0))</f>
      </c>
      <c r="G243" s="13">
        <f>IF(F243="","",IFERROR(INDEX(Pilots!$B$2:$B$51,MATCH(F243,Pilots!$A$2:$A$51,0)),""))</f>
      </c>
      <c r="J243" s="13">
        <f>IF(I243="","",IFERROR(INDEX(Aircraft!$D$2:$D$51,MATCH(I243,Aircraft!$A$2:$A$51,0)),""))</f>
      </c>
      <c r="K243" s="13">
        <f>IF(I243="","",IFERROR(INDEX(Aircraft!$C$2:$C$51,MATCH(I243,Aircraft!$A$2:$A$51,0)),""))</f>
      </c>
      <c r="Z243" s="14"/>
    </row>
    <row r="244" spans="2:26" x14ac:dyDescent="0.25">
      <c r="B244" s="10"/>
      <c r="C244" s="11"/>
      <c r="D244" s="11"/>
      <c r="E244" s="12">
        <f>IF(OR(C244="",D244=""),"",ROUND(MOD(D244-C244,1)*1440,0))</f>
      </c>
      <c r="G244" s="13">
        <f>IF(F244="","",IFERROR(INDEX(Pilots!$B$2:$B$51,MATCH(F244,Pilots!$A$2:$A$51,0)),""))</f>
      </c>
      <c r="J244" s="13">
        <f>IF(I244="","",IFERROR(INDEX(Aircraft!$D$2:$D$51,MATCH(I244,Aircraft!$A$2:$A$51,0)),""))</f>
      </c>
      <c r="K244" s="13">
        <f>IF(I244="","",IFERROR(INDEX(Aircraft!$C$2:$C$51,MATCH(I244,Aircraft!$A$2:$A$51,0)),""))</f>
      </c>
      <c r="Z244" s="14"/>
    </row>
    <row r="245" spans="2:26" x14ac:dyDescent="0.25">
      <c r="B245" s="10"/>
      <c r="C245" s="11"/>
      <c r="D245" s="11"/>
      <c r="E245" s="12">
        <f>IF(OR(C245="",D245=""),"",ROUND(MOD(D245-C245,1)*1440,0))</f>
      </c>
      <c r="G245" s="13">
        <f>IF(F245="","",IFERROR(INDEX(Pilots!$B$2:$B$51,MATCH(F245,Pilots!$A$2:$A$51,0)),""))</f>
      </c>
      <c r="J245" s="13">
        <f>IF(I245="","",IFERROR(INDEX(Aircraft!$D$2:$D$51,MATCH(I245,Aircraft!$A$2:$A$51,0)),""))</f>
      </c>
      <c r="K245" s="13">
        <f>IF(I245="","",IFERROR(INDEX(Aircraft!$C$2:$C$51,MATCH(I245,Aircraft!$A$2:$A$51,0)),""))</f>
      </c>
      <c r="Z245" s="14"/>
    </row>
    <row r="246" spans="2:26" x14ac:dyDescent="0.25">
      <c r="B246" s="10"/>
      <c r="C246" s="11"/>
      <c r="D246" s="11"/>
      <c r="E246" s="12">
        <f>IF(OR(C246="",D246=""),"",ROUND(MOD(D246-C246,1)*1440,0))</f>
      </c>
      <c r="G246" s="13">
        <f>IF(F246="","",IFERROR(INDEX(Pilots!$B$2:$B$51,MATCH(F246,Pilots!$A$2:$A$51,0)),""))</f>
      </c>
      <c r="J246" s="13">
        <f>IF(I246="","",IFERROR(INDEX(Aircraft!$D$2:$D$51,MATCH(I246,Aircraft!$A$2:$A$51,0)),""))</f>
      </c>
      <c r="K246" s="13">
        <f>IF(I246="","",IFERROR(INDEX(Aircraft!$C$2:$C$51,MATCH(I246,Aircraft!$A$2:$A$51,0)),""))</f>
      </c>
      <c r="Z246" s="14"/>
    </row>
    <row r="247" spans="2:26" x14ac:dyDescent="0.25">
      <c r="B247" s="10"/>
      <c r="C247" s="11"/>
      <c r="D247" s="11"/>
      <c r="E247" s="12">
        <f>IF(OR(C247="",D247=""),"",ROUND(MOD(D247-C247,1)*1440,0))</f>
      </c>
      <c r="G247" s="13">
        <f>IF(F247="","",IFERROR(INDEX(Pilots!$B$2:$B$51,MATCH(F247,Pilots!$A$2:$A$51,0)),""))</f>
      </c>
      <c r="J247" s="13">
        <f>IF(I247="","",IFERROR(INDEX(Aircraft!$D$2:$D$51,MATCH(I247,Aircraft!$A$2:$A$51,0)),""))</f>
      </c>
      <c r="K247" s="13">
        <f>IF(I247="","",IFERROR(INDEX(Aircraft!$C$2:$C$51,MATCH(I247,Aircraft!$A$2:$A$51,0)),""))</f>
      </c>
      <c r="Z247" s="14"/>
    </row>
    <row r="248" spans="2:26" x14ac:dyDescent="0.25">
      <c r="B248" s="10"/>
      <c r="C248" s="11"/>
      <c r="D248" s="11"/>
      <c r="E248" s="12">
        <f>IF(OR(C248="",D248=""),"",ROUND(MOD(D248-C248,1)*1440,0))</f>
      </c>
      <c r="G248" s="13">
        <f>IF(F248="","",IFERROR(INDEX(Pilots!$B$2:$B$51,MATCH(F248,Pilots!$A$2:$A$51,0)),""))</f>
      </c>
      <c r="J248" s="13">
        <f>IF(I248="","",IFERROR(INDEX(Aircraft!$D$2:$D$51,MATCH(I248,Aircraft!$A$2:$A$51,0)),""))</f>
      </c>
      <c r="K248" s="13">
        <f>IF(I248="","",IFERROR(INDEX(Aircraft!$C$2:$C$51,MATCH(I248,Aircraft!$A$2:$A$51,0)),""))</f>
      </c>
      <c r="Z248" s="14"/>
    </row>
    <row r="249" spans="2:26" x14ac:dyDescent="0.25">
      <c r="B249" s="10"/>
      <c r="C249" s="11"/>
      <c r="D249" s="11"/>
      <c r="E249" s="12">
        <f>IF(OR(C249="",D249=""),"",ROUND(MOD(D249-C249,1)*1440,0))</f>
      </c>
      <c r="G249" s="13">
        <f>IF(F249="","",IFERROR(INDEX(Pilots!$B$2:$B$51,MATCH(F249,Pilots!$A$2:$A$51,0)),""))</f>
      </c>
      <c r="J249" s="13">
        <f>IF(I249="","",IFERROR(INDEX(Aircraft!$D$2:$D$51,MATCH(I249,Aircraft!$A$2:$A$51,0)),""))</f>
      </c>
      <c r="K249" s="13">
        <f>IF(I249="","",IFERROR(INDEX(Aircraft!$C$2:$C$51,MATCH(I249,Aircraft!$A$2:$A$51,0)),""))</f>
      </c>
      <c r="Z249" s="14"/>
    </row>
    <row r="250" spans="2:26" x14ac:dyDescent="0.25">
      <c r="B250" s="10"/>
      <c r="C250" s="11"/>
      <c r="D250" s="11"/>
      <c r="E250" s="12">
        <f>IF(OR(C250="",D250=""),"",ROUND(MOD(D250-C250,1)*1440,0))</f>
      </c>
      <c r="G250" s="13">
        <f>IF(F250="","",IFERROR(INDEX(Pilots!$B$2:$B$51,MATCH(F250,Pilots!$A$2:$A$51,0)),""))</f>
      </c>
      <c r="J250" s="13">
        <f>IF(I250="","",IFERROR(INDEX(Aircraft!$D$2:$D$51,MATCH(I250,Aircraft!$A$2:$A$51,0)),""))</f>
      </c>
      <c r="K250" s="13">
        <f>IF(I250="","",IFERROR(INDEX(Aircraft!$C$2:$C$51,MATCH(I250,Aircraft!$A$2:$A$51,0)),""))</f>
      </c>
      <c r="Z250" s="14"/>
    </row>
    <row r="251" spans="2:26" x14ac:dyDescent="0.25">
      <c r="B251" s="10"/>
      <c r="C251" s="11"/>
      <c r="D251" s="11"/>
      <c r="E251" s="12">
        <f>IF(OR(C251="",D251=""),"",ROUND(MOD(D251-C251,1)*1440,0))</f>
      </c>
      <c r="G251" s="13">
        <f>IF(F251="","",IFERROR(INDEX(Pilots!$B$2:$B$51,MATCH(F251,Pilots!$A$2:$A$51,0)),""))</f>
      </c>
      <c r="J251" s="13">
        <f>IF(I251="","",IFERROR(INDEX(Aircraft!$D$2:$D$51,MATCH(I251,Aircraft!$A$2:$A$51,0)),""))</f>
      </c>
      <c r="K251" s="13">
        <f>IF(I251="","",IFERROR(INDEX(Aircraft!$C$2:$C$51,MATCH(I251,Aircraft!$A$2:$A$51,0)),""))</f>
      </c>
      <c r="Z251" s="14"/>
    </row>
    <row r="252" spans="2:26" x14ac:dyDescent="0.25">
      <c r="B252" s="10"/>
      <c r="C252" s="11"/>
      <c r="D252" s="11"/>
      <c r="E252" s="12">
        <f>IF(OR(C252="",D252=""),"",ROUND(MOD(D252-C252,1)*1440,0))</f>
      </c>
      <c r="G252" s="13">
        <f>IF(F252="","",IFERROR(INDEX(Pilots!$B$2:$B$51,MATCH(F252,Pilots!$A$2:$A$51,0)),""))</f>
      </c>
      <c r="J252" s="13">
        <f>IF(I252="","",IFERROR(INDEX(Aircraft!$D$2:$D$51,MATCH(I252,Aircraft!$A$2:$A$51,0)),""))</f>
      </c>
      <c r="K252" s="13">
        <f>IF(I252="","",IFERROR(INDEX(Aircraft!$C$2:$C$51,MATCH(I252,Aircraft!$A$2:$A$51,0)),""))</f>
      </c>
      <c r="Z252" s="14"/>
    </row>
    <row r="253" spans="2:26" x14ac:dyDescent="0.25">
      <c r="B253" s="10"/>
      <c r="C253" s="11"/>
      <c r="D253" s="11"/>
      <c r="E253" s="12">
        <f>IF(OR(C253="",D253=""),"",ROUND(MOD(D253-C253,1)*1440,0))</f>
      </c>
      <c r="G253" s="13">
        <f>IF(F253="","",IFERROR(INDEX(Pilots!$B$2:$B$51,MATCH(F253,Pilots!$A$2:$A$51,0)),""))</f>
      </c>
      <c r="J253" s="13">
        <f>IF(I253="","",IFERROR(INDEX(Aircraft!$D$2:$D$51,MATCH(I253,Aircraft!$A$2:$A$51,0)),""))</f>
      </c>
      <c r="K253" s="13">
        <f>IF(I253="","",IFERROR(INDEX(Aircraft!$C$2:$C$51,MATCH(I253,Aircraft!$A$2:$A$51,0)),""))</f>
      </c>
      <c r="Z253" s="14"/>
    </row>
    <row r="254" spans="2:26" x14ac:dyDescent="0.25">
      <c r="B254" s="10"/>
      <c r="C254" s="11"/>
      <c r="D254" s="11"/>
      <c r="E254" s="12">
        <f>IF(OR(C254="",D254=""),"",ROUND(MOD(D254-C254,1)*1440,0))</f>
      </c>
      <c r="G254" s="13">
        <f>IF(F254="","",IFERROR(INDEX(Pilots!$B$2:$B$51,MATCH(F254,Pilots!$A$2:$A$51,0)),""))</f>
      </c>
      <c r="J254" s="13">
        <f>IF(I254="","",IFERROR(INDEX(Aircraft!$D$2:$D$51,MATCH(I254,Aircraft!$A$2:$A$51,0)),""))</f>
      </c>
      <c r="K254" s="13">
        <f>IF(I254="","",IFERROR(INDEX(Aircraft!$C$2:$C$51,MATCH(I254,Aircraft!$A$2:$A$51,0)),""))</f>
      </c>
      <c r="Z254" s="14"/>
    </row>
    <row r="255" spans="2:26" x14ac:dyDescent="0.25">
      <c r="B255" s="10"/>
      <c r="C255" s="11"/>
      <c r="D255" s="11"/>
      <c r="E255" s="12">
        <f>IF(OR(C255="",D255=""),"",ROUND(MOD(D255-C255,1)*1440,0))</f>
      </c>
      <c r="G255" s="13">
        <f>IF(F255="","",IFERROR(INDEX(Pilots!$B$2:$B$51,MATCH(F255,Pilots!$A$2:$A$51,0)),""))</f>
      </c>
      <c r="J255" s="13">
        <f>IF(I255="","",IFERROR(INDEX(Aircraft!$D$2:$D$51,MATCH(I255,Aircraft!$A$2:$A$51,0)),""))</f>
      </c>
      <c r="K255" s="13">
        <f>IF(I255="","",IFERROR(INDEX(Aircraft!$C$2:$C$51,MATCH(I255,Aircraft!$A$2:$A$51,0)),""))</f>
      </c>
      <c r="Z255" s="14"/>
    </row>
    <row r="256" spans="2:26" x14ac:dyDescent="0.25">
      <c r="B256" s="10"/>
      <c r="C256" s="11"/>
      <c r="D256" s="11"/>
      <c r="E256" s="12">
        <f>IF(OR(C256="",D256=""),"",ROUND(MOD(D256-C256,1)*1440,0))</f>
      </c>
      <c r="G256" s="13">
        <f>IF(F256="","",IFERROR(INDEX(Pilots!$B$2:$B$51,MATCH(F256,Pilots!$A$2:$A$51,0)),""))</f>
      </c>
      <c r="J256" s="13">
        <f>IF(I256="","",IFERROR(INDEX(Aircraft!$D$2:$D$51,MATCH(I256,Aircraft!$A$2:$A$51,0)),""))</f>
      </c>
      <c r="K256" s="13">
        <f>IF(I256="","",IFERROR(INDEX(Aircraft!$C$2:$C$51,MATCH(I256,Aircraft!$A$2:$A$51,0)),""))</f>
      </c>
      <c r="Z256" s="14"/>
    </row>
    <row r="257" spans="2:26" x14ac:dyDescent="0.25">
      <c r="B257" s="10"/>
      <c r="C257" s="11"/>
      <c r="D257" s="11"/>
      <c r="E257" s="12">
        <f>IF(OR(C257="",D257=""),"",ROUND(MOD(D257-C257,1)*1440,0))</f>
      </c>
      <c r="G257" s="13">
        <f>IF(F257="","",IFERROR(INDEX(Pilots!$B$2:$B$51,MATCH(F257,Pilots!$A$2:$A$51,0)),""))</f>
      </c>
      <c r="J257" s="13">
        <f>IF(I257="","",IFERROR(INDEX(Aircraft!$D$2:$D$51,MATCH(I257,Aircraft!$A$2:$A$51,0)),""))</f>
      </c>
      <c r="K257" s="13">
        <f>IF(I257="","",IFERROR(INDEX(Aircraft!$C$2:$C$51,MATCH(I257,Aircraft!$A$2:$A$51,0)),""))</f>
      </c>
      <c r="Z257" s="14"/>
    </row>
    <row r="258" spans="2:26" x14ac:dyDescent="0.25">
      <c r="B258" s="10"/>
      <c r="C258" s="11"/>
      <c r="D258" s="11"/>
      <c r="E258" s="12">
        <f>IF(OR(C258="",D258=""),"",ROUND(MOD(D258-C258,1)*1440,0))</f>
      </c>
      <c r="G258" s="13">
        <f>IF(F258="","",IFERROR(INDEX(Pilots!$B$2:$B$51,MATCH(F258,Pilots!$A$2:$A$51,0)),""))</f>
      </c>
      <c r="J258" s="13">
        <f>IF(I258="","",IFERROR(INDEX(Aircraft!$D$2:$D$51,MATCH(I258,Aircraft!$A$2:$A$51,0)),""))</f>
      </c>
      <c r="K258" s="13">
        <f>IF(I258="","",IFERROR(INDEX(Aircraft!$C$2:$C$51,MATCH(I258,Aircraft!$A$2:$A$51,0)),""))</f>
      </c>
      <c r="Z258" s="14"/>
    </row>
    <row r="259" spans="2:26" x14ac:dyDescent="0.25">
      <c r="B259" s="10"/>
      <c r="C259" s="11"/>
      <c r="D259" s="11"/>
      <c r="E259" s="12">
        <f>IF(OR(C259="",D259=""),"",ROUND(MOD(D259-C259,1)*1440,0))</f>
      </c>
      <c r="G259" s="13">
        <f>IF(F259="","",IFERROR(INDEX(Pilots!$B$2:$B$51,MATCH(F259,Pilots!$A$2:$A$51,0)),""))</f>
      </c>
      <c r="J259" s="13">
        <f>IF(I259="","",IFERROR(INDEX(Aircraft!$D$2:$D$51,MATCH(I259,Aircraft!$A$2:$A$51,0)),""))</f>
      </c>
      <c r="K259" s="13">
        <f>IF(I259="","",IFERROR(INDEX(Aircraft!$C$2:$C$51,MATCH(I259,Aircraft!$A$2:$A$51,0)),""))</f>
      </c>
      <c r="Z259" s="14"/>
    </row>
    <row r="260" spans="2:26" x14ac:dyDescent="0.25">
      <c r="B260" s="10"/>
      <c r="C260" s="11"/>
      <c r="D260" s="11"/>
      <c r="E260" s="12">
        <f>IF(OR(C260="",D260=""),"",ROUND(MOD(D260-C260,1)*1440,0))</f>
      </c>
      <c r="G260" s="13">
        <f>IF(F260="","",IFERROR(INDEX(Pilots!$B$2:$B$51,MATCH(F260,Pilots!$A$2:$A$51,0)),""))</f>
      </c>
      <c r="J260" s="13">
        <f>IF(I260="","",IFERROR(INDEX(Aircraft!$D$2:$D$51,MATCH(I260,Aircraft!$A$2:$A$51,0)),""))</f>
      </c>
      <c r="K260" s="13">
        <f>IF(I260="","",IFERROR(INDEX(Aircraft!$C$2:$C$51,MATCH(I260,Aircraft!$A$2:$A$51,0)),""))</f>
      </c>
      <c r="Z260" s="14"/>
    </row>
    <row r="261" spans="2:26" x14ac:dyDescent="0.25">
      <c r="B261" s="10"/>
      <c r="C261" s="11"/>
      <c r="D261" s="11"/>
      <c r="E261" s="12">
        <f>IF(OR(C261="",D261=""),"",ROUND(MOD(D261-C261,1)*1440,0))</f>
      </c>
      <c r="G261" s="13">
        <f>IF(F261="","",IFERROR(INDEX(Pilots!$B$2:$B$51,MATCH(F261,Pilots!$A$2:$A$51,0)),""))</f>
      </c>
      <c r="J261" s="13">
        <f>IF(I261="","",IFERROR(INDEX(Aircraft!$D$2:$D$51,MATCH(I261,Aircraft!$A$2:$A$51,0)),""))</f>
      </c>
      <c r="K261" s="13">
        <f>IF(I261="","",IFERROR(INDEX(Aircraft!$C$2:$C$51,MATCH(I261,Aircraft!$A$2:$A$51,0)),""))</f>
      </c>
      <c r="Z261" s="14"/>
    </row>
    <row r="262" spans="2:26" x14ac:dyDescent="0.25">
      <c r="B262" s="10"/>
      <c r="C262" s="11"/>
      <c r="D262" s="11"/>
      <c r="E262" s="12">
        <f>IF(OR(C262="",D262=""),"",ROUND(MOD(D262-C262,1)*1440,0))</f>
      </c>
      <c r="G262" s="13">
        <f>IF(F262="","",IFERROR(INDEX(Pilots!$B$2:$B$51,MATCH(F262,Pilots!$A$2:$A$51,0)),""))</f>
      </c>
      <c r="J262" s="13">
        <f>IF(I262="","",IFERROR(INDEX(Aircraft!$D$2:$D$51,MATCH(I262,Aircraft!$A$2:$A$51,0)),""))</f>
      </c>
      <c r="K262" s="13">
        <f>IF(I262="","",IFERROR(INDEX(Aircraft!$C$2:$C$51,MATCH(I262,Aircraft!$A$2:$A$51,0)),""))</f>
      </c>
      <c r="Z262" s="14"/>
    </row>
    <row r="263" spans="2:26" x14ac:dyDescent="0.25">
      <c r="B263" s="10"/>
      <c r="C263" s="11"/>
      <c r="D263" s="11"/>
      <c r="E263" s="12">
        <f>IF(OR(C263="",D263=""),"",ROUND(MOD(D263-C263,1)*1440,0))</f>
      </c>
      <c r="G263" s="13">
        <f>IF(F263="","",IFERROR(INDEX(Pilots!$B$2:$B$51,MATCH(F263,Pilots!$A$2:$A$51,0)),""))</f>
      </c>
      <c r="J263" s="13">
        <f>IF(I263="","",IFERROR(INDEX(Aircraft!$D$2:$D$51,MATCH(I263,Aircraft!$A$2:$A$51,0)),""))</f>
      </c>
      <c r="K263" s="13">
        <f>IF(I263="","",IFERROR(INDEX(Aircraft!$C$2:$C$51,MATCH(I263,Aircraft!$A$2:$A$51,0)),""))</f>
      </c>
      <c r="Z263" s="14"/>
    </row>
    <row r="264" spans="2:26" x14ac:dyDescent="0.25">
      <c r="B264" s="10"/>
      <c r="C264" s="11"/>
      <c r="D264" s="11"/>
      <c r="E264" s="12">
        <f>IF(OR(C264="",D264=""),"",ROUND(MOD(D264-C264,1)*1440,0))</f>
      </c>
      <c r="G264" s="13">
        <f>IF(F264="","",IFERROR(INDEX(Pilots!$B$2:$B$51,MATCH(F264,Pilots!$A$2:$A$51,0)),""))</f>
      </c>
      <c r="J264" s="13">
        <f>IF(I264="","",IFERROR(INDEX(Aircraft!$D$2:$D$51,MATCH(I264,Aircraft!$A$2:$A$51,0)),""))</f>
      </c>
      <c r="K264" s="13">
        <f>IF(I264="","",IFERROR(INDEX(Aircraft!$C$2:$C$51,MATCH(I264,Aircraft!$A$2:$A$51,0)),""))</f>
      </c>
      <c r="Z264" s="14"/>
    </row>
    <row r="265" spans="2:26" x14ac:dyDescent="0.25">
      <c r="B265" s="10"/>
      <c r="C265" s="11"/>
      <c r="D265" s="11"/>
      <c r="E265" s="12">
        <f>IF(OR(C265="",D265=""),"",ROUND(MOD(D265-C265,1)*1440,0))</f>
      </c>
      <c r="G265" s="13">
        <f>IF(F265="","",IFERROR(INDEX(Pilots!$B$2:$B$51,MATCH(F265,Pilots!$A$2:$A$51,0)),""))</f>
      </c>
      <c r="J265" s="13">
        <f>IF(I265="","",IFERROR(INDEX(Aircraft!$D$2:$D$51,MATCH(I265,Aircraft!$A$2:$A$51,0)),""))</f>
      </c>
      <c r="K265" s="13">
        <f>IF(I265="","",IFERROR(INDEX(Aircraft!$C$2:$C$51,MATCH(I265,Aircraft!$A$2:$A$51,0)),""))</f>
      </c>
      <c r="Z265" s="14"/>
    </row>
    <row r="266" spans="2:26" x14ac:dyDescent="0.25">
      <c r="B266" s="10"/>
      <c r="C266" s="11"/>
      <c r="D266" s="11"/>
      <c r="E266" s="12">
        <f>IF(OR(C266="",D266=""),"",ROUND(MOD(D266-C266,1)*1440,0))</f>
      </c>
      <c r="G266" s="13">
        <f>IF(F266="","",IFERROR(INDEX(Pilots!$B$2:$B$51,MATCH(F266,Pilots!$A$2:$A$51,0)),""))</f>
      </c>
      <c r="J266" s="13">
        <f>IF(I266="","",IFERROR(INDEX(Aircraft!$D$2:$D$51,MATCH(I266,Aircraft!$A$2:$A$51,0)),""))</f>
      </c>
      <c r="K266" s="13">
        <f>IF(I266="","",IFERROR(INDEX(Aircraft!$C$2:$C$51,MATCH(I266,Aircraft!$A$2:$A$51,0)),""))</f>
      </c>
      <c r="Z266" s="14"/>
    </row>
    <row r="267" spans="2:26" x14ac:dyDescent="0.25">
      <c r="B267" s="10"/>
      <c r="C267" s="11"/>
      <c r="D267" s="11"/>
      <c r="E267" s="12">
        <f>IF(OR(C267="",D267=""),"",ROUND(MOD(D267-C267,1)*1440,0))</f>
      </c>
      <c r="G267" s="13">
        <f>IF(F267="","",IFERROR(INDEX(Pilots!$B$2:$B$51,MATCH(F267,Pilots!$A$2:$A$51,0)),""))</f>
      </c>
      <c r="J267" s="13">
        <f>IF(I267="","",IFERROR(INDEX(Aircraft!$D$2:$D$51,MATCH(I267,Aircraft!$A$2:$A$51,0)),""))</f>
      </c>
      <c r="K267" s="13">
        <f>IF(I267="","",IFERROR(INDEX(Aircraft!$C$2:$C$51,MATCH(I267,Aircraft!$A$2:$A$51,0)),""))</f>
      </c>
      <c r="Z267" s="14"/>
    </row>
    <row r="268" spans="2:26" x14ac:dyDescent="0.25">
      <c r="B268" s="10"/>
      <c r="C268" s="11"/>
      <c r="D268" s="11"/>
      <c r="E268" s="12">
        <f>IF(OR(C268="",D268=""),"",ROUND(MOD(D268-C268,1)*1440,0))</f>
      </c>
      <c r="G268" s="13">
        <f>IF(F268="","",IFERROR(INDEX(Pilots!$B$2:$B$51,MATCH(F268,Pilots!$A$2:$A$51,0)),""))</f>
      </c>
      <c r="J268" s="13">
        <f>IF(I268="","",IFERROR(INDEX(Aircraft!$D$2:$D$51,MATCH(I268,Aircraft!$A$2:$A$51,0)),""))</f>
      </c>
      <c r="K268" s="13">
        <f>IF(I268="","",IFERROR(INDEX(Aircraft!$C$2:$C$51,MATCH(I268,Aircraft!$A$2:$A$51,0)),""))</f>
      </c>
      <c r="Z268" s="14"/>
    </row>
    <row r="269" spans="2:26" x14ac:dyDescent="0.25">
      <c r="B269" s="10"/>
      <c r="C269" s="11"/>
      <c r="D269" s="11"/>
      <c r="E269" s="12">
        <f>IF(OR(C269="",D269=""),"",ROUND(MOD(D269-C269,1)*1440,0))</f>
      </c>
      <c r="G269" s="13">
        <f>IF(F269="","",IFERROR(INDEX(Pilots!$B$2:$B$51,MATCH(F269,Pilots!$A$2:$A$51,0)),""))</f>
      </c>
      <c r="J269" s="13">
        <f>IF(I269="","",IFERROR(INDEX(Aircraft!$D$2:$D$51,MATCH(I269,Aircraft!$A$2:$A$51,0)),""))</f>
      </c>
      <c r="K269" s="13">
        <f>IF(I269="","",IFERROR(INDEX(Aircraft!$C$2:$C$51,MATCH(I269,Aircraft!$A$2:$A$51,0)),""))</f>
      </c>
      <c r="Z269" s="14"/>
    </row>
    <row r="270" spans="2:26" x14ac:dyDescent="0.25">
      <c r="B270" s="10"/>
      <c r="C270" s="11"/>
      <c r="D270" s="11"/>
      <c r="E270" s="12">
        <f>IF(OR(C270="",D270=""),"",ROUND(MOD(D270-C270,1)*1440,0))</f>
      </c>
      <c r="G270" s="13">
        <f>IF(F270="","",IFERROR(INDEX(Pilots!$B$2:$B$51,MATCH(F270,Pilots!$A$2:$A$51,0)),""))</f>
      </c>
      <c r="J270" s="13">
        <f>IF(I270="","",IFERROR(INDEX(Aircraft!$D$2:$D$51,MATCH(I270,Aircraft!$A$2:$A$51,0)),""))</f>
      </c>
      <c r="K270" s="13">
        <f>IF(I270="","",IFERROR(INDEX(Aircraft!$C$2:$C$51,MATCH(I270,Aircraft!$A$2:$A$51,0)),""))</f>
      </c>
      <c r="Z270" s="14"/>
    </row>
    <row r="271" spans="2:26" x14ac:dyDescent="0.25">
      <c r="B271" s="10"/>
      <c r="C271" s="11"/>
      <c r="D271" s="11"/>
      <c r="E271" s="12">
        <f>IF(OR(C271="",D271=""),"",ROUND(MOD(D271-C271,1)*1440,0))</f>
      </c>
      <c r="G271" s="13">
        <f>IF(F271="","",IFERROR(INDEX(Pilots!$B$2:$B$51,MATCH(F271,Pilots!$A$2:$A$51,0)),""))</f>
      </c>
      <c r="J271" s="13">
        <f>IF(I271="","",IFERROR(INDEX(Aircraft!$D$2:$D$51,MATCH(I271,Aircraft!$A$2:$A$51,0)),""))</f>
      </c>
      <c r="K271" s="13">
        <f>IF(I271="","",IFERROR(INDEX(Aircraft!$C$2:$C$51,MATCH(I271,Aircraft!$A$2:$A$51,0)),""))</f>
      </c>
      <c r="Z271" s="14"/>
    </row>
    <row r="272" spans="2:26" x14ac:dyDescent="0.25">
      <c r="B272" s="10"/>
      <c r="C272" s="11"/>
      <c r="D272" s="11"/>
      <c r="E272" s="12">
        <f>IF(OR(C272="",D272=""),"",ROUND(MOD(D272-C272,1)*1440,0))</f>
      </c>
      <c r="G272" s="13">
        <f>IF(F272="","",IFERROR(INDEX(Pilots!$B$2:$B$51,MATCH(F272,Pilots!$A$2:$A$51,0)),""))</f>
      </c>
      <c r="J272" s="13">
        <f>IF(I272="","",IFERROR(INDEX(Aircraft!$D$2:$D$51,MATCH(I272,Aircraft!$A$2:$A$51,0)),""))</f>
      </c>
      <c r="K272" s="13">
        <f>IF(I272="","",IFERROR(INDEX(Aircraft!$C$2:$C$51,MATCH(I272,Aircraft!$A$2:$A$51,0)),""))</f>
      </c>
      <c r="Z272" s="14"/>
    </row>
    <row r="273" spans="2:26" x14ac:dyDescent="0.25">
      <c r="B273" s="10"/>
      <c r="C273" s="11"/>
      <c r="D273" s="11"/>
      <c r="E273" s="12">
        <f>IF(OR(C273="",D273=""),"",ROUND(MOD(D273-C273,1)*1440,0))</f>
      </c>
      <c r="G273" s="13">
        <f>IF(F273="","",IFERROR(INDEX(Pilots!$B$2:$B$51,MATCH(F273,Pilots!$A$2:$A$51,0)),""))</f>
      </c>
      <c r="J273" s="13">
        <f>IF(I273="","",IFERROR(INDEX(Aircraft!$D$2:$D$51,MATCH(I273,Aircraft!$A$2:$A$51,0)),""))</f>
      </c>
      <c r="K273" s="13">
        <f>IF(I273="","",IFERROR(INDEX(Aircraft!$C$2:$C$51,MATCH(I273,Aircraft!$A$2:$A$51,0)),""))</f>
      </c>
      <c r="Z273" s="14"/>
    </row>
    <row r="274" spans="2:26" x14ac:dyDescent="0.25">
      <c r="B274" s="10"/>
      <c r="C274" s="11"/>
      <c r="D274" s="11"/>
      <c r="E274" s="12">
        <f>IF(OR(C274="",D274=""),"",ROUND(MOD(D274-C274,1)*1440,0))</f>
      </c>
      <c r="G274" s="13">
        <f>IF(F274="","",IFERROR(INDEX(Pilots!$B$2:$B$51,MATCH(F274,Pilots!$A$2:$A$51,0)),""))</f>
      </c>
      <c r="J274" s="13">
        <f>IF(I274="","",IFERROR(INDEX(Aircraft!$D$2:$D$51,MATCH(I274,Aircraft!$A$2:$A$51,0)),""))</f>
      </c>
      <c r="K274" s="13">
        <f>IF(I274="","",IFERROR(INDEX(Aircraft!$C$2:$C$51,MATCH(I274,Aircraft!$A$2:$A$51,0)),""))</f>
      </c>
      <c r="Z274" s="14"/>
    </row>
    <row r="275" spans="2:26" x14ac:dyDescent="0.25">
      <c r="B275" s="10"/>
      <c r="C275" s="11"/>
      <c r="D275" s="11"/>
      <c r="E275" s="12">
        <f>IF(OR(C275="",D275=""),"",ROUND(MOD(D275-C275,1)*1440,0))</f>
      </c>
      <c r="G275" s="13">
        <f>IF(F275="","",IFERROR(INDEX(Pilots!$B$2:$B$51,MATCH(F275,Pilots!$A$2:$A$51,0)),""))</f>
      </c>
      <c r="J275" s="13">
        <f>IF(I275="","",IFERROR(INDEX(Aircraft!$D$2:$D$51,MATCH(I275,Aircraft!$A$2:$A$51,0)),""))</f>
      </c>
      <c r="K275" s="13">
        <f>IF(I275="","",IFERROR(INDEX(Aircraft!$C$2:$C$51,MATCH(I275,Aircraft!$A$2:$A$51,0)),""))</f>
      </c>
      <c r="Z275" s="14"/>
    </row>
    <row r="276" spans="2:26" x14ac:dyDescent="0.25">
      <c r="B276" s="10"/>
      <c r="C276" s="11"/>
      <c r="D276" s="11"/>
      <c r="E276" s="12">
        <f>IF(OR(C276="",D276=""),"",ROUND(MOD(D276-C276,1)*1440,0))</f>
      </c>
      <c r="G276" s="13">
        <f>IF(F276="","",IFERROR(INDEX(Pilots!$B$2:$B$51,MATCH(F276,Pilots!$A$2:$A$51,0)),""))</f>
      </c>
      <c r="J276" s="13">
        <f>IF(I276="","",IFERROR(INDEX(Aircraft!$D$2:$D$51,MATCH(I276,Aircraft!$A$2:$A$51,0)),""))</f>
      </c>
      <c r="K276" s="13">
        <f>IF(I276="","",IFERROR(INDEX(Aircraft!$C$2:$C$51,MATCH(I276,Aircraft!$A$2:$A$51,0)),""))</f>
      </c>
      <c r="Z276" s="14"/>
    </row>
    <row r="277" spans="2:26" x14ac:dyDescent="0.25">
      <c r="B277" s="10"/>
      <c r="C277" s="11"/>
      <c r="D277" s="11"/>
      <c r="E277" s="12">
        <f>IF(OR(C277="",D277=""),"",ROUND(MOD(D277-C277,1)*1440,0))</f>
      </c>
      <c r="G277" s="13">
        <f>IF(F277="","",IFERROR(INDEX(Pilots!$B$2:$B$51,MATCH(F277,Pilots!$A$2:$A$51,0)),""))</f>
      </c>
      <c r="J277" s="13">
        <f>IF(I277="","",IFERROR(INDEX(Aircraft!$D$2:$D$51,MATCH(I277,Aircraft!$A$2:$A$51,0)),""))</f>
      </c>
      <c r="K277" s="13">
        <f>IF(I277="","",IFERROR(INDEX(Aircraft!$C$2:$C$51,MATCH(I277,Aircraft!$A$2:$A$51,0)),""))</f>
      </c>
      <c r="Z277" s="14"/>
    </row>
    <row r="278" spans="2:26" x14ac:dyDescent="0.25">
      <c r="B278" s="10"/>
      <c r="C278" s="11"/>
      <c r="D278" s="11"/>
      <c r="E278" s="12">
        <f>IF(OR(C278="",D278=""),"",ROUND(MOD(D278-C278,1)*1440,0))</f>
      </c>
      <c r="G278" s="13">
        <f>IF(F278="","",IFERROR(INDEX(Pilots!$B$2:$B$51,MATCH(F278,Pilots!$A$2:$A$51,0)),""))</f>
      </c>
      <c r="J278" s="13">
        <f>IF(I278="","",IFERROR(INDEX(Aircraft!$D$2:$D$51,MATCH(I278,Aircraft!$A$2:$A$51,0)),""))</f>
      </c>
      <c r="K278" s="13">
        <f>IF(I278="","",IFERROR(INDEX(Aircraft!$C$2:$C$51,MATCH(I278,Aircraft!$A$2:$A$51,0)),""))</f>
      </c>
      <c r="Z278" s="14"/>
    </row>
    <row r="279" spans="2:26" x14ac:dyDescent="0.25">
      <c r="B279" s="10"/>
      <c r="C279" s="11"/>
      <c r="D279" s="11"/>
      <c r="E279" s="12">
        <f>IF(OR(C279="",D279=""),"",ROUND(MOD(D279-C279,1)*1440,0))</f>
      </c>
      <c r="G279" s="13">
        <f>IF(F279="","",IFERROR(INDEX(Pilots!$B$2:$B$51,MATCH(F279,Pilots!$A$2:$A$51,0)),""))</f>
      </c>
      <c r="J279" s="13">
        <f>IF(I279="","",IFERROR(INDEX(Aircraft!$D$2:$D$51,MATCH(I279,Aircraft!$A$2:$A$51,0)),""))</f>
      </c>
      <c r="K279" s="13">
        <f>IF(I279="","",IFERROR(INDEX(Aircraft!$C$2:$C$51,MATCH(I279,Aircraft!$A$2:$A$51,0)),""))</f>
      </c>
      <c r="Z279" s="14"/>
    </row>
    <row r="280" spans="2:26" x14ac:dyDescent="0.25">
      <c r="B280" s="10"/>
      <c r="C280" s="11"/>
      <c r="D280" s="11"/>
      <c r="E280" s="12">
        <f>IF(OR(C280="",D280=""),"",ROUND(MOD(D280-C280,1)*1440,0))</f>
      </c>
      <c r="G280" s="13">
        <f>IF(F280="","",IFERROR(INDEX(Pilots!$B$2:$B$51,MATCH(F280,Pilots!$A$2:$A$51,0)),""))</f>
      </c>
      <c r="J280" s="13">
        <f>IF(I280="","",IFERROR(INDEX(Aircraft!$D$2:$D$51,MATCH(I280,Aircraft!$A$2:$A$51,0)),""))</f>
      </c>
      <c r="K280" s="13">
        <f>IF(I280="","",IFERROR(INDEX(Aircraft!$C$2:$C$51,MATCH(I280,Aircraft!$A$2:$A$51,0)),""))</f>
      </c>
      <c r="Z280" s="14"/>
    </row>
    <row r="281" spans="2:26" x14ac:dyDescent="0.25">
      <c r="B281" s="10"/>
      <c r="C281" s="11"/>
      <c r="D281" s="11"/>
      <c r="E281" s="12">
        <f>IF(OR(C281="",D281=""),"",ROUND(MOD(D281-C281,1)*1440,0))</f>
      </c>
      <c r="G281" s="13">
        <f>IF(F281="","",IFERROR(INDEX(Pilots!$B$2:$B$51,MATCH(F281,Pilots!$A$2:$A$51,0)),""))</f>
      </c>
      <c r="J281" s="13">
        <f>IF(I281="","",IFERROR(INDEX(Aircraft!$D$2:$D$51,MATCH(I281,Aircraft!$A$2:$A$51,0)),""))</f>
      </c>
      <c r="K281" s="13">
        <f>IF(I281="","",IFERROR(INDEX(Aircraft!$C$2:$C$51,MATCH(I281,Aircraft!$A$2:$A$51,0)),""))</f>
      </c>
      <c r="Z281" s="14"/>
    </row>
    <row r="282" spans="2:26" x14ac:dyDescent="0.25">
      <c r="B282" s="10"/>
      <c r="C282" s="11"/>
      <c r="D282" s="11"/>
      <c r="E282" s="12">
        <f>IF(OR(C282="",D282=""),"",ROUND(MOD(D282-C282,1)*1440,0))</f>
      </c>
      <c r="G282" s="13">
        <f>IF(F282="","",IFERROR(INDEX(Pilots!$B$2:$B$51,MATCH(F282,Pilots!$A$2:$A$51,0)),""))</f>
      </c>
      <c r="J282" s="13">
        <f>IF(I282="","",IFERROR(INDEX(Aircraft!$D$2:$D$51,MATCH(I282,Aircraft!$A$2:$A$51,0)),""))</f>
      </c>
      <c r="K282" s="13">
        <f>IF(I282="","",IFERROR(INDEX(Aircraft!$C$2:$C$51,MATCH(I282,Aircraft!$A$2:$A$51,0)),""))</f>
      </c>
      <c r="Z282" s="14"/>
    </row>
    <row r="283" spans="2:26" x14ac:dyDescent="0.25">
      <c r="B283" s="10"/>
      <c r="C283" s="11"/>
      <c r="D283" s="11"/>
      <c r="E283" s="12">
        <f>IF(OR(C283="",D283=""),"",ROUND(MOD(D283-C283,1)*1440,0))</f>
      </c>
      <c r="G283" s="13">
        <f>IF(F283="","",IFERROR(INDEX(Pilots!$B$2:$B$51,MATCH(F283,Pilots!$A$2:$A$51,0)),""))</f>
      </c>
      <c r="J283" s="13">
        <f>IF(I283="","",IFERROR(INDEX(Aircraft!$D$2:$D$51,MATCH(I283,Aircraft!$A$2:$A$51,0)),""))</f>
      </c>
      <c r="K283" s="13">
        <f>IF(I283="","",IFERROR(INDEX(Aircraft!$C$2:$C$51,MATCH(I283,Aircraft!$A$2:$A$51,0)),""))</f>
      </c>
      <c r="Z283" s="14"/>
    </row>
    <row r="284" spans="2:26" x14ac:dyDescent="0.25">
      <c r="B284" s="10"/>
      <c r="C284" s="11"/>
      <c r="D284" s="11"/>
      <c r="E284" s="12">
        <f>IF(OR(C284="",D284=""),"",ROUND(MOD(D284-C284,1)*1440,0))</f>
      </c>
      <c r="G284" s="13">
        <f>IF(F284="","",IFERROR(INDEX(Pilots!$B$2:$B$51,MATCH(F284,Pilots!$A$2:$A$51,0)),""))</f>
      </c>
      <c r="J284" s="13">
        <f>IF(I284="","",IFERROR(INDEX(Aircraft!$D$2:$D$51,MATCH(I284,Aircraft!$A$2:$A$51,0)),""))</f>
      </c>
      <c r="K284" s="13">
        <f>IF(I284="","",IFERROR(INDEX(Aircraft!$C$2:$C$51,MATCH(I284,Aircraft!$A$2:$A$51,0)),""))</f>
      </c>
      <c r="Z284" s="14"/>
    </row>
    <row r="285" spans="2:26" x14ac:dyDescent="0.25">
      <c r="B285" s="10"/>
      <c r="C285" s="11"/>
      <c r="D285" s="11"/>
      <c r="E285" s="12">
        <f>IF(OR(C285="",D285=""),"",ROUND(MOD(D285-C285,1)*1440,0))</f>
      </c>
      <c r="G285" s="13">
        <f>IF(F285="","",IFERROR(INDEX(Pilots!$B$2:$B$51,MATCH(F285,Pilots!$A$2:$A$51,0)),""))</f>
      </c>
      <c r="J285" s="13">
        <f>IF(I285="","",IFERROR(INDEX(Aircraft!$D$2:$D$51,MATCH(I285,Aircraft!$A$2:$A$51,0)),""))</f>
      </c>
      <c r="K285" s="13">
        <f>IF(I285="","",IFERROR(INDEX(Aircraft!$C$2:$C$51,MATCH(I285,Aircraft!$A$2:$A$51,0)),""))</f>
      </c>
      <c r="Z285" s="14"/>
    </row>
    <row r="286" spans="2:26" x14ac:dyDescent="0.25">
      <c r="B286" s="10"/>
      <c r="C286" s="11"/>
      <c r="D286" s="11"/>
      <c r="E286" s="12">
        <f>IF(OR(C286="",D286=""),"",ROUND(MOD(D286-C286,1)*1440,0))</f>
      </c>
      <c r="G286" s="13">
        <f>IF(F286="","",IFERROR(INDEX(Pilots!$B$2:$B$51,MATCH(F286,Pilots!$A$2:$A$51,0)),""))</f>
      </c>
      <c r="J286" s="13">
        <f>IF(I286="","",IFERROR(INDEX(Aircraft!$D$2:$D$51,MATCH(I286,Aircraft!$A$2:$A$51,0)),""))</f>
      </c>
      <c r="K286" s="13">
        <f>IF(I286="","",IFERROR(INDEX(Aircraft!$C$2:$C$51,MATCH(I286,Aircraft!$A$2:$A$51,0)),""))</f>
      </c>
      <c r="Z286" s="14"/>
    </row>
    <row r="287" spans="2:26" x14ac:dyDescent="0.25">
      <c r="B287" s="10"/>
      <c r="C287" s="11"/>
      <c r="D287" s="11"/>
      <c r="E287" s="12">
        <f>IF(OR(C287="",D287=""),"",ROUND(MOD(D287-C287,1)*1440,0))</f>
      </c>
      <c r="G287" s="13">
        <f>IF(F287="","",IFERROR(INDEX(Pilots!$B$2:$B$51,MATCH(F287,Pilots!$A$2:$A$51,0)),""))</f>
      </c>
      <c r="J287" s="13">
        <f>IF(I287="","",IFERROR(INDEX(Aircraft!$D$2:$D$51,MATCH(I287,Aircraft!$A$2:$A$51,0)),""))</f>
      </c>
      <c r="K287" s="13">
        <f>IF(I287="","",IFERROR(INDEX(Aircraft!$C$2:$C$51,MATCH(I287,Aircraft!$A$2:$A$51,0)),""))</f>
      </c>
      <c r="Z287" s="14"/>
    </row>
    <row r="288" spans="2:26" x14ac:dyDescent="0.25">
      <c r="B288" s="10"/>
      <c r="C288" s="11"/>
      <c r="D288" s="11"/>
      <c r="E288" s="12">
        <f>IF(OR(C288="",D288=""),"",ROUND(MOD(D288-C288,1)*1440,0))</f>
      </c>
      <c r="G288" s="13">
        <f>IF(F288="","",IFERROR(INDEX(Pilots!$B$2:$B$51,MATCH(F288,Pilots!$A$2:$A$51,0)),""))</f>
      </c>
      <c r="J288" s="13">
        <f>IF(I288="","",IFERROR(INDEX(Aircraft!$D$2:$D$51,MATCH(I288,Aircraft!$A$2:$A$51,0)),""))</f>
      </c>
      <c r="K288" s="13">
        <f>IF(I288="","",IFERROR(INDEX(Aircraft!$C$2:$C$51,MATCH(I288,Aircraft!$A$2:$A$51,0)),""))</f>
      </c>
      <c r="Z288" s="14"/>
    </row>
    <row r="289" spans="2:26" x14ac:dyDescent="0.25">
      <c r="B289" s="10"/>
      <c r="C289" s="11"/>
      <c r="D289" s="11"/>
      <c r="E289" s="12">
        <f>IF(OR(C289="",D289=""),"",ROUND(MOD(D289-C289,1)*1440,0))</f>
      </c>
      <c r="G289" s="13">
        <f>IF(F289="","",IFERROR(INDEX(Pilots!$B$2:$B$51,MATCH(F289,Pilots!$A$2:$A$51,0)),""))</f>
      </c>
      <c r="J289" s="13">
        <f>IF(I289="","",IFERROR(INDEX(Aircraft!$D$2:$D$51,MATCH(I289,Aircraft!$A$2:$A$51,0)),""))</f>
      </c>
      <c r="K289" s="13">
        <f>IF(I289="","",IFERROR(INDEX(Aircraft!$C$2:$C$51,MATCH(I289,Aircraft!$A$2:$A$51,0)),""))</f>
      </c>
      <c r="Z289" s="14"/>
    </row>
    <row r="290" spans="2:26" x14ac:dyDescent="0.25">
      <c r="B290" s="10"/>
      <c r="C290" s="11"/>
      <c r="D290" s="11"/>
      <c r="E290" s="12">
        <f>IF(OR(C290="",D290=""),"",ROUND(MOD(D290-C290,1)*1440,0))</f>
      </c>
      <c r="G290" s="13">
        <f>IF(F290="","",IFERROR(INDEX(Pilots!$B$2:$B$51,MATCH(F290,Pilots!$A$2:$A$51,0)),""))</f>
      </c>
      <c r="J290" s="13">
        <f>IF(I290="","",IFERROR(INDEX(Aircraft!$D$2:$D$51,MATCH(I290,Aircraft!$A$2:$A$51,0)),""))</f>
      </c>
      <c r="K290" s="13">
        <f>IF(I290="","",IFERROR(INDEX(Aircraft!$C$2:$C$51,MATCH(I290,Aircraft!$A$2:$A$51,0)),""))</f>
      </c>
      <c r="Z290" s="14"/>
    </row>
    <row r="291" spans="2:26" x14ac:dyDescent="0.25">
      <c r="B291" s="10"/>
      <c r="C291" s="11"/>
      <c r="D291" s="11"/>
      <c r="E291" s="12">
        <f>IF(OR(C291="",D291=""),"",ROUND(MOD(D291-C291,1)*1440,0))</f>
      </c>
      <c r="G291" s="13">
        <f>IF(F291="","",IFERROR(INDEX(Pilots!$B$2:$B$51,MATCH(F291,Pilots!$A$2:$A$51,0)),""))</f>
      </c>
      <c r="J291" s="13">
        <f>IF(I291="","",IFERROR(INDEX(Aircraft!$D$2:$D$51,MATCH(I291,Aircraft!$A$2:$A$51,0)),""))</f>
      </c>
      <c r="K291" s="13">
        <f>IF(I291="","",IFERROR(INDEX(Aircraft!$C$2:$C$51,MATCH(I291,Aircraft!$A$2:$A$51,0)),""))</f>
      </c>
      <c r="Z291" s="14"/>
    </row>
    <row r="292" spans="2:26" x14ac:dyDescent="0.25">
      <c r="B292" s="10"/>
      <c r="C292" s="11"/>
      <c r="D292" s="11"/>
      <c r="E292" s="12">
        <f>IF(OR(C292="",D292=""),"",ROUND(MOD(D292-C292,1)*1440,0))</f>
      </c>
      <c r="G292" s="13">
        <f>IF(F292="","",IFERROR(INDEX(Pilots!$B$2:$B$51,MATCH(F292,Pilots!$A$2:$A$51,0)),""))</f>
      </c>
      <c r="J292" s="13">
        <f>IF(I292="","",IFERROR(INDEX(Aircraft!$D$2:$D$51,MATCH(I292,Aircraft!$A$2:$A$51,0)),""))</f>
      </c>
      <c r="K292" s="13">
        <f>IF(I292="","",IFERROR(INDEX(Aircraft!$C$2:$C$51,MATCH(I292,Aircraft!$A$2:$A$51,0)),""))</f>
      </c>
      <c r="Z292" s="14"/>
    </row>
    <row r="293" spans="2:26" x14ac:dyDescent="0.25">
      <c r="B293" s="10"/>
      <c r="C293" s="11"/>
      <c r="D293" s="11"/>
      <c r="E293" s="12">
        <f>IF(OR(C293="",D293=""),"",ROUND(MOD(D293-C293,1)*1440,0))</f>
      </c>
      <c r="G293" s="13">
        <f>IF(F293="","",IFERROR(INDEX(Pilots!$B$2:$B$51,MATCH(F293,Pilots!$A$2:$A$51,0)),""))</f>
      </c>
      <c r="J293" s="13">
        <f>IF(I293="","",IFERROR(INDEX(Aircraft!$D$2:$D$51,MATCH(I293,Aircraft!$A$2:$A$51,0)),""))</f>
      </c>
      <c r="K293" s="13">
        <f>IF(I293="","",IFERROR(INDEX(Aircraft!$C$2:$C$51,MATCH(I293,Aircraft!$A$2:$A$51,0)),""))</f>
      </c>
      <c r="Z293" s="14"/>
    </row>
    <row r="294" spans="2:26" x14ac:dyDescent="0.25">
      <c r="B294" s="10"/>
      <c r="C294" s="11"/>
      <c r="D294" s="11"/>
      <c r="E294" s="12">
        <f>IF(OR(C294="",D294=""),"",ROUND(MOD(D294-C294,1)*1440,0))</f>
      </c>
      <c r="G294" s="13">
        <f>IF(F294="","",IFERROR(INDEX(Pilots!$B$2:$B$51,MATCH(F294,Pilots!$A$2:$A$51,0)),""))</f>
      </c>
      <c r="J294" s="13">
        <f>IF(I294="","",IFERROR(INDEX(Aircraft!$D$2:$D$51,MATCH(I294,Aircraft!$A$2:$A$51,0)),""))</f>
      </c>
      <c r="K294" s="13">
        <f>IF(I294="","",IFERROR(INDEX(Aircraft!$C$2:$C$51,MATCH(I294,Aircraft!$A$2:$A$51,0)),""))</f>
      </c>
      <c r="Z294" s="14"/>
    </row>
    <row r="295" spans="2:26" x14ac:dyDescent="0.25">
      <c r="B295" s="10"/>
      <c r="C295" s="11"/>
      <c r="D295" s="11"/>
      <c r="E295" s="12">
        <f>IF(OR(C295="",D295=""),"",ROUND(MOD(D295-C295,1)*1440,0))</f>
      </c>
      <c r="G295" s="13">
        <f>IF(F295="","",IFERROR(INDEX(Pilots!$B$2:$B$51,MATCH(F295,Pilots!$A$2:$A$51,0)),""))</f>
      </c>
      <c r="J295" s="13">
        <f>IF(I295="","",IFERROR(INDEX(Aircraft!$D$2:$D$51,MATCH(I295,Aircraft!$A$2:$A$51,0)),""))</f>
      </c>
      <c r="K295" s="13">
        <f>IF(I295="","",IFERROR(INDEX(Aircraft!$C$2:$C$51,MATCH(I295,Aircraft!$A$2:$A$51,0)),""))</f>
      </c>
      <c r="Z295" s="14"/>
    </row>
    <row r="296" spans="2:26" x14ac:dyDescent="0.25">
      <c r="B296" s="10"/>
      <c r="C296" s="11"/>
      <c r="D296" s="11"/>
      <c r="E296" s="12">
        <f>IF(OR(C296="",D296=""),"",ROUND(MOD(D296-C296,1)*1440,0))</f>
      </c>
      <c r="G296" s="13">
        <f>IF(F296="","",IFERROR(INDEX(Pilots!$B$2:$B$51,MATCH(F296,Pilots!$A$2:$A$51,0)),""))</f>
      </c>
      <c r="J296" s="13">
        <f>IF(I296="","",IFERROR(INDEX(Aircraft!$D$2:$D$51,MATCH(I296,Aircraft!$A$2:$A$51,0)),""))</f>
      </c>
      <c r="K296" s="13">
        <f>IF(I296="","",IFERROR(INDEX(Aircraft!$C$2:$C$51,MATCH(I296,Aircraft!$A$2:$A$51,0)),""))</f>
      </c>
      <c r="Z296" s="14"/>
    </row>
    <row r="297" spans="2:26" x14ac:dyDescent="0.25">
      <c r="B297" s="10"/>
      <c r="C297" s="11"/>
      <c r="D297" s="11"/>
      <c r="E297" s="12">
        <f>IF(OR(C297="",D297=""),"",ROUND(MOD(D297-C297,1)*1440,0))</f>
      </c>
      <c r="G297" s="13">
        <f>IF(F297="","",IFERROR(INDEX(Pilots!$B$2:$B$51,MATCH(F297,Pilots!$A$2:$A$51,0)),""))</f>
      </c>
      <c r="J297" s="13">
        <f>IF(I297="","",IFERROR(INDEX(Aircraft!$D$2:$D$51,MATCH(I297,Aircraft!$A$2:$A$51,0)),""))</f>
      </c>
      <c r="K297" s="13">
        <f>IF(I297="","",IFERROR(INDEX(Aircraft!$C$2:$C$51,MATCH(I297,Aircraft!$A$2:$A$51,0)),""))</f>
      </c>
      <c r="Z297" s="14"/>
    </row>
    <row r="298" spans="2:26" x14ac:dyDescent="0.25">
      <c r="B298" s="10"/>
      <c r="C298" s="11"/>
      <c r="D298" s="11"/>
      <c r="E298" s="12">
        <f>IF(OR(C298="",D298=""),"",ROUND(MOD(D298-C298,1)*1440,0))</f>
      </c>
      <c r="G298" s="13">
        <f>IF(F298="","",IFERROR(INDEX(Pilots!$B$2:$B$51,MATCH(F298,Pilots!$A$2:$A$51,0)),""))</f>
      </c>
      <c r="J298" s="13">
        <f>IF(I298="","",IFERROR(INDEX(Aircraft!$D$2:$D$51,MATCH(I298,Aircraft!$A$2:$A$51,0)),""))</f>
      </c>
      <c r="K298" s="13">
        <f>IF(I298="","",IFERROR(INDEX(Aircraft!$C$2:$C$51,MATCH(I298,Aircraft!$A$2:$A$51,0)),""))</f>
      </c>
      <c r="Z298" s="14"/>
    </row>
    <row r="299" spans="2:26" x14ac:dyDescent="0.25">
      <c r="B299" s="10"/>
      <c r="C299" s="11"/>
      <c r="D299" s="11"/>
      <c r="E299" s="12">
        <f>IF(OR(C299="",D299=""),"",ROUND(MOD(D299-C299,1)*1440,0))</f>
      </c>
      <c r="G299" s="13">
        <f>IF(F299="","",IFERROR(INDEX(Pilots!$B$2:$B$51,MATCH(F299,Pilots!$A$2:$A$51,0)),""))</f>
      </c>
      <c r="J299" s="13">
        <f>IF(I299="","",IFERROR(INDEX(Aircraft!$D$2:$D$51,MATCH(I299,Aircraft!$A$2:$A$51,0)),""))</f>
      </c>
      <c r="K299" s="13">
        <f>IF(I299="","",IFERROR(INDEX(Aircraft!$C$2:$C$51,MATCH(I299,Aircraft!$A$2:$A$51,0)),""))</f>
      </c>
      <c r="Z299" s="14"/>
    </row>
    <row r="300" spans="2:26" x14ac:dyDescent="0.25">
      <c r="B300" s="10"/>
      <c r="C300" s="11"/>
      <c r="D300" s="11"/>
      <c r="E300" s="12">
        <f>IF(OR(C300="",D300=""),"",ROUND(MOD(D300-C300,1)*1440,0))</f>
      </c>
      <c r="G300" s="13">
        <f>IF(F300="","",IFERROR(INDEX(Pilots!$B$2:$B$51,MATCH(F300,Pilots!$A$2:$A$51,0)),""))</f>
      </c>
      <c r="J300" s="13">
        <f>IF(I300="","",IFERROR(INDEX(Aircraft!$D$2:$D$51,MATCH(I300,Aircraft!$A$2:$A$51,0)),""))</f>
      </c>
      <c r="K300" s="13">
        <f>IF(I300="","",IFERROR(INDEX(Aircraft!$C$2:$C$51,MATCH(I300,Aircraft!$A$2:$A$51,0)),""))</f>
      </c>
      <c r="Z300" s="14"/>
    </row>
    <row r="301" spans="2:26" x14ac:dyDescent="0.25">
      <c r="B301" s="10"/>
      <c r="C301" s="11"/>
      <c r="D301" s="11"/>
      <c r="E301" s="12">
        <f>IF(OR(C301="",D301=""),"",ROUND(MOD(D301-C301,1)*1440,0))</f>
      </c>
      <c r="G301" s="13">
        <f>IF(F301="","",IFERROR(INDEX(Pilots!$B$2:$B$51,MATCH(F301,Pilots!$A$2:$A$51,0)),""))</f>
      </c>
      <c r="J301" s="13">
        <f>IF(I301="","",IFERROR(INDEX(Aircraft!$D$2:$D$51,MATCH(I301,Aircraft!$A$2:$A$51,0)),""))</f>
      </c>
      <c r="K301" s="13">
        <f>IF(I301="","",IFERROR(INDEX(Aircraft!$C$2:$C$51,MATCH(I301,Aircraft!$A$2:$A$51,0)),""))</f>
      </c>
      <c r="Z301" s="14"/>
    </row>
    <row r="302" spans="2:26" x14ac:dyDescent="0.25">
      <c r="B302" s="10"/>
      <c r="C302" s="11"/>
      <c r="D302" s="11"/>
      <c r="E302" s="12">
        <f>IF(OR(C302="",D302=""),"",ROUND(MOD(D302-C302,1)*1440,0))</f>
      </c>
      <c r="G302" s="13">
        <f>IF(F302="","",IFERROR(INDEX(Pilots!$B$2:$B$51,MATCH(F302,Pilots!$A$2:$A$51,0)),""))</f>
      </c>
      <c r="J302" s="13">
        <f>IF(I302="","",IFERROR(INDEX(Aircraft!$D$2:$D$51,MATCH(I302,Aircraft!$A$2:$A$51,0)),""))</f>
      </c>
      <c r="K302" s="13">
        <f>IF(I302="","",IFERROR(INDEX(Aircraft!$C$2:$C$51,MATCH(I302,Aircraft!$A$2:$A$51,0)),""))</f>
      </c>
      <c r="Z302" s="14"/>
    </row>
    <row r="303" spans="2:26" x14ac:dyDescent="0.25">
      <c r="B303" s="10"/>
      <c r="C303" s="11"/>
      <c r="D303" s="11"/>
      <c r="E303" s="12">
        <f>IF(OR(C303="",D303=""),"",ROUND(MOD(D303-C303,1)*1440,0))</f>
      </c>
      <c r="G303" s="13">
        <f>IF(F303="","",IFERROR(INDEX(Pilots!$B$2:$B$51,MATCH(F303,Pilots!$A$2:$A$51,0)),""))</f>
      </c>
      <c r="J303" s="13">
        <f>IF(I303="","",IFERROR(INDEX(Aircraft!$D$2:$D$51,MATCH(I303,Aircraft!$A$2:$A$51,0)),""))</f>
      </c>
      <c r="K303" s="13">
        <f>IF(I303="","",IFERROR(INDEX(Aircraft!$C$2:$C$51,MATCH(I303,Aircraft!$A$2:$A$51,0)),""))</f>
      </c>
      <c r="Z303" s="14"/>
    </row>
    <row r="304" spans="2:26" x14ac:dyDescent="0.25">
      <c r="B304" s="10"/>
      <c r="C304" s="11"/>
      <c r="D304" s="11"/>
      <c r="E304" s="12">
        <f>IF(OR(C304="",D304=""),"",ROUND(MOD(D304-C304,1)*1440,0))</f>
      </c>
      <c r="G304" s="13">
        <f>IF(F304="","",IFERROR(INDEX(Pilots!$B$2:$B$51,MATCH(F304,Pilots!$A$2:$A$51,0)),""))</f>
      </c>
      <c r="J304" s="13">
        <f>IF(I304="","",IFERROR(INDEX(Aircraft!$D$2:$D$51,MATCH(I304,Aircraft!$A$2:$A$51,0)),""))</f>
      </c>
      <c r="K304" s="13">
        <f>IF(I304="","",IFERROR(INDEX(Aircraft!$C$2:$C$51,MATCH(I304,Aircraft!$A$2:$A$51,0)),""))</f>
      </c>
      <c r="Z304" s="14"/>
    </row>
    <row r="305" spans="2:26" x14ac:dyDescent="0.25">
      <c r="B305" s="10"/>
      <c r="C305" s="11"/>
      <c r="D305" s="11"/>
      <c r="E305" s="12">
        <f>IF(OR(C305="",D305=""),"",ROUND(MOD(D305-C305,1)*1440,0))</f>
      </c>
      <c r="G305" s="13">
        <f>IF(F305="","",IFERROR(INDEX(Pilots!$B$2:$B$51,MATCH(F305,Pilots!$A$2:$A$51,0)),""))</f>
      </c>
      <c r="J305" s="13">
        <f>IF(I305="","",IFERROR(INDEX(Aircraft!$D$2:$D$51,MATCH(I305,Aircraft!$A$2:$A$51,0)),""))</f>
      </c>
      <c r="K305" s="13">
        <f>IF(I305="","",IFERROR(INDEX(Aircraft!$C$2:$C$51,MATCH(I305,Aircraft!$A$2:$A$51,0)),""))</f>
      </c>
      <c r="Z305" s="14"/>
    </row>
    <row r="306" spans="2:26" x14ac:dyDescent="0.25">
      <c r="B306" s="10"/>
      <c r="C306" s="11"/>
      <c r="D306" s="11"/>
      <c r="E306" s="12">
        <f>IF(OR(C306="",D306=""),"",ROUND(MOD(D306-C306,1)*1440,0))</f>
      </c>
      <c r="G306" s="13">
        <f>IF(F306="","",IFERROR(INDEX(Pilots!$B$2:$B$51,MATCH(F306,Pilots!$A$2:$A$51,0)),""))</f>
      </c>
      <c r="J306" s="13">
        <f>IF(I306="","",IFERROR(INDEX(Aircraft!$D$2:$D$51,MATCH(I306,Aircraft!$A$2:$A$51,0)),""))</f>
      </c>
      <c r="K306" s="13">
        <f>IF(I306="","",IFERROR(INDEX(Aircraft!$C$2:$C$51,MATCH(I306,Aircraft!$A$2:$A$51,0)),""))</f>
      </c>
      <c r="Z306" s="14"/>
    </row>
    <row r="307" spans="2:26" x14ac:dyDescent="0.25">
      <c r="B307" s="10"/>
      <c r="C307" s="11"/>
      <c r="D307" s="11"/>
      <c r="E307" s="12">
        <f>IF(OR(C307="",D307=""),"",ROUND(MOD(D307-C307,1)*1440,0))</f>
      </c>
      <c r="G307" s="13">
        <f>IF(F307="","",IFERROR(INDEX(Pilots!$B$2:$B$51,MATCH(F307,Pilots!$A$2:$A$51,0)),""))</f>
      </c>
      <c r="J307" s="13">
        <f>IF(I307="","",IFERROR(INDEX(Aircraft!$D$2:$D$51,MATCH(I307,Aircraft!$A$2:$A$51,0)),""))</f>
      </c>
      <c r="K307" s="13">
        <f>IF(I307="","",IFERROR(INDEX(Aircraft!$C$2:$C$51,MATCH(I307,Aircraft!$A$2:$A$51,0)),""))</f>
      </c>
      <c r="Z307" s="14"/>
    </row>
    <row r="308" spans="2:26" x14ac:dyDescent="0.25">
      <c r="B308" s="10"/>
      <c r="C308" s="11"/>
      <c r="D308" s="11"/>
      <c r="E308" s="12">
        <f>IF(OR(C308="",D308=""),"",ROUND(MOD(D308-C308,1)*1440,0))</f>
      </c>
      <c r="G308" s="13">
        <f>IF(F308="","",IFERROR(INDEX(Pilots!$B$2:$B$51,MATCH(F308,Pilots!$A$2:$A$51,0)),""))</f>
      </c>
      <c r="J308" s="13">
        <f>IF(I308="","",IFERROR(INDEX(Aircraft!$D$2:$D$51,MATCH(I308,Aircraft!$A$2:$A$51,0)),""))</f>
      </c>
      <c r="K308" s="13">
        <f>IF(I308="","",IFERROR(INDEX(Aircraft!$C$2:$C$51,MATCH(I308,Aircraft!$A$2:$A$51,0)),""))</f>
      </c>
      <c r="Z308" s="14"/>
    </row>
    <row r="309" spans="2:26" x14ac:dyDescent="0.25">
      <c r="B309" s="10"/>
      <c r="C309" s="11"/>
      <c r="D309" s="11"/>
      <c r="E309" s="12">
        <f>IF(OR(C309="",D309=""),"",ROUND(MOD(D309-C309,1)*1440,0))</f>
      </c>
      <c r="G309" s="13">
        <f>IF(F309="","",IFERROR(INDEX(Pilots!$B$2:$B$51,MATCH(F309,Pilots!$A$2:$A$51,0)),""))</f>
      </c>
      <c r="J309" s="13">
        <f>IF(I309="","",IFERROR(INDEX(Aircraft!$D$2:$D$51,MATCH(I309,Aircraft!$A$2:$A$51,0)),""))</f>
      </c>
      <c r="K309" s="13">
        <f>IF(I309="","",IFERROR(INDEX(Aircraft!$C$2:$C$51,MATCH(I309,Aircraft!$A$2:$A$51,0)),""))</f>
      </c>
      <c r="Z309" s="14"/>
    </row>
    <row r="310" spans="2:26" x14ac:dyDescent="0.25">
      <c r="B310" s="10"/>
      <c r="C310" s="11"/>
      <c r="D310" s="11"/>
      <c r="E310" s="12">
        <f>IF(OR(C310="",D310=""),"",ROUND(MOD(D310-C310,1)*1440,0))</f>
      </c>
      <c r="G310" s="13">
        <f>IF(F310="","",IFERROR(INDEX(Pilots!$B$2:$B$51,MATCH(F310,Pilots!$A$2:$A$51,0)),""))</f>
      </c>
      <c r="J310" s="13">
        <f>IF(I310="","",IFERROR(INDEX(Aircraft!$D$2:$D$51,MATCH(I310,Aircraft!$A$2:$A$51,0)),""))</f>
      </c>
      <c r="K310" s="13">
        <f>IF(I310="","",IFERROR(INDEX(Aircraft!$C$2:$C$51,MATCH(I310,Aircraft!$A$2:$A$51,0)),""))</f>
      </c>
      <c r="Z310" s="14"/>
    </row>
    <row r="311" spans="2:26" x14ac:dyDescent="0.25">
      <c r="B311" s="10"/>
      <c r="C311" s="11"/>
      <c r="D311" s="11"/>
      <c r="E311" s="12">
        <f>IF(OR(C311="",D311=""),"",ROUND(MOD(D311-C311,1)*1440,0))</f>
      </c>
      <c r="G311" s="13">
        <f>IF(F311="","",IFERROR(INDEX(Pilots!$B$2:$B$51,MATCH(F311,Pilots!$A$2:$A$51,0)),""))</f>
      </c>
      <c r="J311" s="13">
        <f>IF(I311="","",IFERROR(INDEX(Aircraft!$D$2:$D$51,MATCH(I311,Aircraft!$A$2:$A$51,0)),""))</f>
      </c>
      <c r="K311" s="13">
        <f>IF(I311="","",IFERROR(INDEX(Aircraft!$C$2:$C$51,MATCH(I311,Aircraft!$A$2:$A$51,0)),""))</f>
      </c>
      <c r="Z311" s="14"/>
    </row>
    <row r="312" spans="2:26" x14ac:dyDescent="0.25">
      <c r="B312" s="10"/>
      <c r="C312" s="11"/>
      <c r="D312" s="11"/>
      <c r="E312" s="12">
        <f>IF(OR(C312="",D312=""),"",ROUND(MOD(D312-C312,1)*1440,0))</f>
      </c>
      <c r="G312" s="13">
        <f>IF(F312="","",IFERROR(INDEX(Pilots!$B$2:$B$51,MATCH(F312,Pilots!$A$2:$A$51,0)),""))</f>
      </c>
      <c r="J312" s="13">
        <f>IF(I312="","",IFERROR(INDEX(Aircraft!$D$2:$D$51,MATCH(I312,Aircraft!$A$2:$A$51,0)),""))</f>
      </c>
      <c r="K312" s="13">
        <f>IF(I312="","",IFERROR(INDEX(Aircraft!$C$2:$C$51,MATCH(I312,Aircraft!$A$2:$A$51,0)),""))</f>
      </c>
      <c r="Z312" s="14"/>
    </row>
    <row r="313" spans="2:26" x14ac:dyDescent="0.25">
      <c r="B313" s="10"/>
      <c r="C313" s="11"/>
      <c r="D313" s="11"/>
      <c r="E313" s="12">
        <f>IF(OR(C313="",D313=""),"",ROUND(MOD(D313-C313,1)*1440,0))</f>
      </c>
      <c r="G313" s="13">
        <f>IF(F313="","",IFERROR(INDEX(Pilots!$B$2:$B$51,MATCH(F313,Pilots!$A$2:$A$51,0)),""))</f>
      </c>
      <c r="J313" s="13">
        <f>IF(I313="","",IFERROR(INDEX(Aircraft!$D$2:$D$51,MATCH(I313,Aircraft!$A$2:$A$51,0)),""))</f>
      </c>
      <c r="K313" s="13">
        <f>IF(I313="","",IFERROR(INDEX(Aircraft!$C$2:$C$51,MATCH(I313,Aircraft!$A$2:$A$51,0)),""))</f>
      </c>
      <c r="Z313" s="14"/>
    </row>
    <row r="314" spans="2:26" x14ac:dyDescent="0.25">
      <c r="B314" s="10"/>
      <c r="C314" s="11"/>
      <c r="D314" s="11"/>
      <c r="E314" s="12">
        <f>IF(OR(C314="",D314=""),"",ROUND(MOD(D314-C314,1)*1440,0))</f>
      </c>
      <c r="G314" s="13">
        <f>IF(F314="","",IFERROR(INDEX(Pilots!$B$2:$B$51,MATCH(F314,Pilots!$A$2:$A$51,0)),""))</f>
      </c>
      <c r="J314" s="13">
        <f>IF(I314="","",IFERROR(INDEX(Aircraft!$D$2:$D$51,MATCH(I314,Aircraft!$A$2:$A$51,0)),""))</f>
      </c>
      <c r="K314" s="13">
        <f>IF(I314="","",IFERROR(INDEX(Aircraft!$C$2:$C$51,MATCH(I314,Aircraft!$A$2:$A$51,0)),""))</f>
      </c>
      <c r="Z314" s="14"/>
    </row>
    <row r="315" spans="2:26" x14ac:dyDescent="0.25">
      <c r="B315" s="10"/>
      <c r="C315" s="11"/>
      <c r="D315" s="11"/>
      <c r="E315" s="12">
        <f>IF(OR(C315="",D315=""),"",ROUND(MOD(D315-C315,1)*1440,0))</f>
      </c>
      <c r="G315" s="13">
        <f>IF(F315="","",IFERROR(INDEX(Pilots!$B$2:$B$51,MATCH(F315,Pilots!$A$2:$A$51,0)),""))</f>
      </c>
      <c r="J315" s="13">
        <f>IF(I315="","",IFERROR(INDEX(Aircraft!$D$2:$D$51,MATCH(I315,Aircraft!$A$2:$A$51,0)),""))</f>
      </c>
      <c r="K315" s="13">
        <f>IF(I315="","",IFERROR(INDEX(Aircraft!$C$2:$C$51,MATCH(I315,Aircraft!$A$2:$A$51,0)),""))</f>
      </c>
      <c r="Z315" s="14"/>
    </row>
    <row r="316" spans="2:26" x14ac:dyDescent="0.25">
      <c r="B316" s="10"/>
      <c r="C316" s="11"/>
      <c r="D316" s="11"/>
      <c r="E316" s="12">
        <f>IF(OR(C316="",D316=""),"",ROUND(MOD(D316-C316,1)*1440,0))</f>
      </c>
      <c r="G316" s="13">
        <f>IF(F316="","",IFERROR(INDEX(Pilots!$B$2:$B$51,MATCH(F316,Pilots!$A$2:$A$51,0)),""))</f>
      </c>
      <c r="J316" s="13">
        <f>IF(I316="","",IFERROR(INDEX(Aircraft!$D$2:$D$51,MATCH(I316,Aircraft!$A$2:$A$51,0)),""))</f>
      </c>
      <c r="K316" s="13">
        <f>IF(I316="","",IFERROR(INDEX(Aircraft!$C$2:$C$51,MATCH(I316,Aircraft!$A$2:$A$51,0)),""))</f>
      </c>
      <c r="Z316" s="14"/>
    </row>
    <row r="317" spans="2:26" x14ac:dyDescent="0.25">
      <c r="B317" s="10"/>
      <c r="C317" s="11"/>
      <c r="D317" s="11"/>
      <c r="E317" s="12">
        <f>IF(OR(C317="",D317=""),"",ROUND(MOD(D317-C317,1)*1440,0))</f>
      </c>
      <c r="G317" s="13">
        <f>IF(F317="","",IFERROR(INDEX(Pilots!$B$2:$B$51,MATCH(F317,Pilots!$A$2:$A$51,0)),""))</f>
      </c>
      <c r="J317" s="13">
        <f>IF(I317="","",IFERROR(INDEX(Aircraft!$D$2:$D$51,MATCH(I317,Aircraft!$A$2:$A$51,0)),""))</f>
      </c>
      <c r="K317" s="13">
        <f>IF(I317="","",IFERROR(INDEX(Aircraft!$C$2:$C$51,MATCH(I317,Aircraft!$A$2:$A$51,0)),""))</f>
      </c>
      <c r="Z317" s="14"/>
    </row>
    <row r="318" spans="2:26" x14ac:dyDescent="0.25">
      <c r="B318" s="10"/>
      <c r="C318" s="11"/>
      <c r="D318" s="11"/>
      <c r="E318" s="12">
        <f>IF(OR(C318="",D318=""),"",ROUND(MOD(D318-C318,1)*1440,0))</f>
      </c>
      <c r="G318" s="13">
        <f>IF(F318="","",IFERROR(INDEX(Pilots!$B$2:$B$51,MATCH(F318,Pilots!$A$2:$A$51,0)),""))</f>
      </c>
      <c r="J318" s="13">
        <f>IF(I318="","",IFERROR(INDEX(Aircraft!$D$2:$D$51,MATCH(I318,Aircraft!$A$2:$A$51,0)),""))</f>
      </c>
      <c r="K318" s="13">
        <f>IF(I318="","",IFERROR(INDEX(Aircraft!$C$2:$C$51,MATCH(I318,Aircraft!$A$2:$A$51,0)),""))</f>
      </c>
      <c r="Z318" s="14"/>
    </row>
    <row r="319" spans="2:26" x14ac:dyDescent="0.25">
      <c r="B319" s="10"/>
      <c r="C319" s="11"/>
      <c r="D319" s="11"/>
      <c r="E319" s="12">
        <f>IF(OR(C319="",D319=""),"",ROUND(MOD(D319-C319,1)*1440,0))</f>
      </c>
      <c r="G319" s="13">
        <f>IF(F319="","",IFERROR(INDEX(Pilots!$B$2:$B$51,MATCH(F319,Pilots!$A$2:$A$51,0)),""))</f>
      </c>
      <c r="J319" s="13">
        <f>IF(I319="","",IFERROR(INDEX(Aircraft!$D$2:$D$51,MATCH(I319,Aircraft!$A$2:$A$51,0)),""))</f>
      </c>
      <c r="K319" s="13">
        <f>IF(I319="","",IFERROR(INDEX(Aircraft!$C$2:$C$51,MATCH(I319,Aircraft!$A$2:$A$51,0)),""))</f>
      </c>
      <c r="Z319" s="14"/>
    </row>
    <row r="320" spans="2:26" x14ac:dyDescent="0.25">
      <c r="B320" s="10"/>
      <c r="C320" s="11"/>
      <c r="D320" s="11"/>
      <c r="E320" s="12">
        <f>IF(OR(C320="",D320=""),"",ROUND(MOD(D320-C320,1)*1440,0))</f>
      </c>
      <c r="G320" s="13">
        <f>IF(F320="","",IFERROR(INDEX(Pilots!$B$2:$B$51,MATCH(F320,Pilots!$A$2:$A$51,0)),""))</f>
      </c>
      <c r="J320" s="13">
        <f>IF(I320="","",IFERROR(INDEX(Aircraft!$D$2:$D$51,MATCH(I320,Aircraft!$A$2:$A$51,0)),""))</f>
      </c>
      <c r="K320" s="13">
        <f>IF(I320="","",IFERROR(INDEX(Aircraft!$C$2:$C$51,MATCH(I320,Aircraft!$A$2:$A$51,0)),""))</f>
      </c>
      <c r="Z320" s="14"/>
    </row>
    <row r="321" spans="2:26" x14ac:dyDescent="0.25">
      <c r="B321" s="10"/>
      <c r="C321" s="11"/>
      <c r="D321" s="11"/>
      <c r="E321" s="12">
        <f>IF(OR(C321="",D321=""),"",ROUND(MOD(D321-C321,1)*1440,0))</f>
      </c>
      <c r="G321" s="13">
        <f>IF(F321="","",IFERROR(INDEX(Pilots!$B$2:$B$51,MATCH(F321,Pilots!$A$2:$A$51,0)),""))</f>
      </c>
      <c r="J321" s="13">
        <f>IF(I321="","",IFERROR(INDEX(Aircraft!$D$2:$D$51,MATCH(I321,Aircraft!$A$2:$A$51,0)),""))</f>
      </c>
      <c r="K321" s="13">
        <f>IF(I321="","",IFERROR(INDEX(Aircraft!$C$2:$C$51,MATCH(I321,Aircraft!$A$2:$A$51,0)),""))</f>
      </c>
      <c r="Z321" s="14"/>
    </row>
    <row r="322" spans="2:26" x14ac:dyDescent="0.25">
      <c r="B322" s="10"/>
      <c r="C322" s="11"/>
      <c r="D322" s="11"/>
      <c r="E322" s="12">
        <f>IF(OR(C322="",D322=""),"",ROUND(MOD(D322-C322,1)*1440,0))</f>
      </c>
      <c r="G322" s="13">
        <f>IF(F322="","",IFERROR(INDEX(Pilots!$B$2:$B$51,MATCH(F322,Pilots!$A$2:$A$51,0)),""))</f>
      </c>
      <c r="J322" s="13">
        <f>IF(I322="","",IFERROR(INDEX(Aircraft!$D$2:$D$51,MATCH(I322,Aircraft!$A$2:$A$51,0)),""))</f>
      </c>
      <c r="K322" s="13">
        <f>IF(I322="","",IFERROR(INDEX(Aircraft!$C$2:$C$51,MATCH(I322,Aircraft!$A$2:$A$51,0)),""))</f>
      </c>
      <c r="Z322" s="14"/>
    </row>
    <row r="323" spans="2:26" x14ac:dyDescent="0.25">
      <c r="B323" s="10"/>
      <c r="C323" s="11"/>
      <c r="D323" s="11"/>
      <c r="E323" s="12">
        <f>IF(OR(C323="",D323=""),"",ROUND(MOD(D323-C323,1)*1440,0))</f>
      </c>
      <c r="G323" s="13">
        <f>IF(F323="","",IFERROR(INDEX(Pilots!$B$2:$B$51,MATCH(F323,Pilots!$A$2:$A$51,0)),""))</f>
      </c>
      <c r="J323" s="13">
        <f>IF(I323="","",IFERROR(INDEX(Aircraft!$D$2:$D$51,MATCH(I323,Aircraft!$A$2:$A$51,0)),""))</f>
      </c>
      <c r="K323" s="13">
        <f>IF(I323="","",IFERROR(INDEX(Aircraft!$C$2:$C$51,MATCH(I323,Aircraft!$A$2:$A$51,0)),""))</f>
      </c>
      <c r="Z323" s="14"/>
    </row>
    <row r="324" spans="2:26" x14ac:dyDescent="0.25">
      <c r="B324" s="10"/>
      <c r="C324" s="11"/>
      <c r="D324" s="11"/>
      <c r="E324" s="12">
        <f>IF(OR(C324="",D324=""),"",ROUND(MOD(D324-C324,1)*1440,0))</f>
      </c>
      <c r="G324" s="13">
        <f>IF(F324="","",IFERROR(INDEX(Pilots!$B$2:$B$51,MATCH(F324,Pilots!$A$2:$A$51,0)),""))</f>
      </c>
      <c r="J324" s="13">
        <f>IF(I324="","",IFERROR(INDEX(Aircraft!$D$2:$D$51,MATCH(I324,Aircraft!$A$2:$A$51,0)),""))</f>
      </c>
      <c r="K324" s="13">
        <f>IF(I324="","",IFERROR(INDEX(Aircraft!$C$2:$C$51,MATCH(I324,Aircraft!$A$2:$A$51,0)),""))</f>
      </c>
      <c r="Z324" s="14"/>
    </row>
    <row r="325" spans="2:26" x14ac:dyDescent="0.25">
      <c r="B325" s="10"/>
      <c r="C325" s="11"/>
      <c r="D325" s="11"/>
      <c r="E325" s="12">
        <f>IF(OR(C325="",D325=""),"",ROUND(MOD(D325-C325,1)*1440,0))</f>
      </c>
      <c r="G325" s="13">
        <f>IF(F325="","",IFERROR(INDEX(Pilots!$B$2:$B$51,MATCH(F325,Pilots!$A$2:$A$51,0)),""))</f>
      </c>
      <c r="J325" s="13">
        <f>IF(I325="","",IFERROR(INDEX(Aircraft!$D$2:$D$51,MATCH(I325,Aircraft!$A$2:$A$51,0)),""))</f>
      </c>
      <c r="K325" s="13">
        <f>IF(I325="","",IFERROR(INDEX(Aircraft!$C$2:$C$51,MATCH(I325,Aircraft!$A$2:$A$51,0)),""))</f>
      </c>
      <c r="Z325" s="14"/>
    </row>
    <row r="326" spans="2:26" x14ac:dyDescent="0.25">
      <c r="B326" s="10"/>
      <c r="C326" s="11"/>
      <c r="D326" s="11"/>
      <c r="E326" s="12">
        <f>IF(OR(C326="",D326=""),"",ROUND(MOD(D326-C326,1)*1440,0))</f>
      </c>
      <c r="G326" s="13">
        <f>IF(F326="","",IFERROR(INDEX(Pilots!$B$2:$B$51,MATCH(F326,Pilots!$A$2:$A$51,0)),""))</f>
      </c>
      <c r="J326" s="13">
        <f>IF(I326="","",IFERROR(INDEX(Aircraft!$D$2:$D$51,MATCH(I326,Aircraft!$A$2:$A$51,0)),""))</f>
      </c>
      <c r="K326" s="13">
        <f>IF(I326="","",IFERROR(INDEX(Aircraft!$C$2:$C$51,MATCH(I326,Aircraft!$A$2:$A$51,0)),""))</f>
      </c>
      <c r="Z326" s="14"/>
    </row>
    <row r="327" spans="2:26" x14ac:dyDescent="0.25">
      <c r="B327" s="10"/>
      <c r="C327" s="11"/>
      <c r="D327" s="11"/>
      <c r="E327" s="12">
        <f>IF(OR(C327="",D327=""),"",ROUND(MOD(D327-C327,1)*1440,0))</f>
      </c>
      <c r="G327" s="13">
        <f>IF(F327="","",IFERROR(INDEX(Pilots!$B$2:$B$51,MATCH(F327,Pilots!$A$2:$A$51,0)),""))</f>
      </c>
      <c r="J327" s="13">
        <f>IF(I327="","",IFERROR(INDEX(Aircraft!$D$2:$D$51,MATCH(I327,Aircraft!$A$2:$A$51,0)),""))</f>
      </c>
      <c r="K327" s="13">
        <f>IF(I327="","",IFERROR(INDEX(Aircraft!$C$2:$C$51,MATCH(I327,Aircraft!$A$2:$A$51,0)),""))</f>
      </c>
      <c r="Z327" s="14"/>
    </row>
    <row r="328" spans="2:26" x14ac:dyDescent="0.25">
      <c r="B328" s="10"/>
      <c r="C328" s="11"/>
      <c r="D328" s="11"/>
      <c r="E328" s="12">
        <f>IF(OR(C328="",D328=""),"",ROUND(MOD(D328-C328,1)*1440,0))</f>
      </c>
      <c r="G328" s="13">
        <f>IF(F328="","",IFERROR(INDEX(Pilots!$B$2:$B$51,MATCH(F328,Pilots!$A$2:$A$51,0)),""))</f>
      </c>
      <c r="J328" s="13">
        <f>IF(I328="","",IFERROR(INDEX(Aircraft!$D$2:$D$51,MATCH(I328,Aircraft!$A$2:$A$51,0)),""))</f>
      </c>
      <c r="K328" s="13">
        <f>IF(I328="","",IFERROR(INDEX(Aircraft!$C$2:$C$51,MATCH(I328,Aircraft!$A$2:$A$51,0)),""))</f>
      </c>
      <c r="Z328" s="14"/>
    </row>
    <row r="329" spans="2:26" x14ac:dyDescent="0.25">
      <c r="B329" s="10"/>
      <c r="C329" s="11"/>
      <c r="D329" s="11"/>
      <c r="E329" s="12">
        <f>IF(OR(C329="",D329=""),"",ROUND(MOD(D329-C329,1)*1440,0))</f>
      </c>
      <c r="G329" s="13">
        <f>IF(F329="","",IFERROR(INDEX(Pilots!$B$2:$B$51,MATCH(F329,Pilots!$A$2:$A$51,0)),""))</f>
      </c>
      <c r="J329" s="13">
        <f>IF(I329="","",IFERROR(INDEX(Aircraft!$D$2:$D$51,MATCH(I329,Aircraft!$A$2:$A$51,0)),""))</f>
      </c>
      <c r="K329" s="13">
        <f>IF(I329="","",IFERROR(INDEX(Aircraft!$C$2:$C$51,MATCH(I329,Aircraft!$A$2:$A$51,0)),""))</f>
      </c>
      <c r="Z329" s="14"/>
    </row>
    <row r="330" spans="2:26" x14ac:dyDescent="0.25">
      <c r="B330" s="10"/>
      <c r="C330" s="11"/>
      <c r="D330" s="11"/>
      <c r="E330" s="12">
        <f>IF(OR(C330="",D330=""),"",ROUND(MOD(D330-C330,1)*1440,0))</f>
      </c>
      <c r="G330" s="13">
        <f>IF(F330="","",IFERROR(INDEX(Pilots!$B$2:$B$51,MATCH(F330,Pilots!$A$2:$A$51,0)),""))</f>
      </c>
      <c r="J330" s="13">
        <f>IF(I330="","",IFERROR(INDEX(Aircraft!$D$2:$D$51,MATCH(I330,Aircraft!$A$2:$A$51,0)),""))</f>
      </c>
      <c r="K330" s="13">
        <f>IF(I330="","",IFERROR(INDEX(Aircraft!$C$2:$C$51,MATCH(I330,Aircraft!$A$2:$A$51,0)),""))</f>
      </c>
      <c r="Z330" s="14"/>
    </row>
    <row r="331" spans="2:26" x14ac:dyDescent="0.25">
      <c r="B331" s="10"/>
      <c r="C331" s="11"/>
      <c r="D331" s="11"/>
      <c r="E331" s="12">
        <f>IF(OR(C331="",D331=""),"",ROUND(MOD(D331-C331,1)*1440,0))</f>
      </c>
      <c r="G331" s="13">
        <f>IF(F331="","",IFERROR(INDEX(Pilots!$B$2:$B$51,MATCH(F331,Pilots!$A$2:$A$51,0)),""))</f>
      </c>
      <c r="J331" s="13">
        <f>IF(I331="","",IFERROR(INDEX(Aircraft!$D$2:$D$51,MATCH(I331,Aircraft!$A$2:$A$51,0)),""))</f>
      </c>
      <c r="K331" s="13">
        <f>IF(I331="","",IFERROR(INDEX(Aircraft!$C$2:$C$51,MATCH(I331,Aircraft!$A$2:$A$51,0)),""))</f>
      </c>
      <c r="Z331" s="14"/>
    </row>
    <row r="332" spans="2:26" x14ac:dyDescent="0.25">
      <c r="B332" s="10"/>
      <c r="C332" s="11"/>
      <c r="D332" s="11"/>
      <c r="E332" s="12">
        <f>IF(OR(C332="",D332=""),"",ROUND(MOD(D332-C332,1)*1440,0))</f>
      </c>
      <c r="G332" s="13">
        <f>IF(F332="","",IFERROR(INDEX(Pilots!$B$2:$B$51,MATCH(F332,Pilots!$A$2:$A$51,0)),""))</f>
      </c>
      <c r="J332" s="13">
        <f>IF(I332="","",IFERROR(INDEX(Aircraft!$D$2:$D$51,MATCH(I332,Aircraft!$A$2:$A$51,0)),""))</f>
      </c>
      <c r="K332" s="13">
        <f>IF(I332="","",IFERROR(INDEX(Aircraft!$C$2:$C$51,MATCH(I332,Aircraft!$A$2:$A$51,0)),""))</f>
      </c>
      <c r="Z332" s="14"/>
    </row>
    <row r="333" spans="2:26" x14ac:dyDescent="0.25">
      <c r="B333" s="10"/>
      <c r="C333" s="11"/>
      <c r="D333" s="11"/>
      <c r="E333" s="12">
        <f>IF(OR(C333="",D333=""),"",ROUND(MOD(D333-C333,1)*1440,0))</f>
      </c>
      <c r="G333" s="13">
        <f>IF(F333="","",IFERROR(INDEX(Pilots!$B$2:$B$51,MATCH(F333,Pilots!$A$2:$A$51,0)),""))</f>
      </c>
      <c r="J333" s="13">
        <f>IF(I333="","",IFERROR(INDEX(Aircraft!$D$2:$D$51,MATCH(I333,Aircraft!$A$2:$A$51,0)),""))</f>
      </c>
      <c r="K333" s="13">
        <f>IF(I333="","",IFERROR(INDEX(Aircraft!$C$2:$C$51,MATCH(I333,Aircraft!$A$2:$A$51,0)),""))</f>
      </c>
      <c r="Z333" s="14"/>
    </row>
    <row r="334" spans="2:26" x14ac:dyDescent="0.25">
      <c r="B334" s="10"/>
      <c r="C334" s="11"/>
      <c r="D334" s="11"/>
      <c r="E334" s="12">
        <f>IF(OR(C334="",D334=""),"",ROUND(MOD(D334-C334,1)*1440,0))</f>
      </c>
      <c r="G334" s="13">
        <f>IF(F334="","",IFERROR(INDEX(Pilots!$B$2:$B$51,MATCH(F334,Pilots!$A$2:$A$51,0)),""))</f>
      </c>
      <c r="J334" s="13">
        <f>IF(I334="","",IFERROR(INDEX(Aircraft!$D$2:$D$51,MATCH(I334,Aircraft!$A$2:$A$51,0)),""))</f>
      </c>
      <c r="K334" s="13">
        <f>IF(I334="","",IFERROR(INDEX(Aircraft!$C$2:$C$51,MATCH(I334,Aircraft!$A$2:$A$51,0)),""))</f>
      </c>
      <c r="Z334" s="14"/>
    </row>
    <row r="335" spans="2:26" x14ac:dyDescent="0.25">
      <c r="B335" s="10"/>
      <c r="C335" s="11"/>
      <c r="D335" s="11"/>
      <c r="E335" s="12">
        <f>IF(OR(C335="",D335=""),"",ROUND(MOD(D335-C335,1)*1440,0))</f>
      </c>
      <c r="G335" s="13">
        <f>IF(F335="","",IFERROR(INDEX(Pilots!$B$2:$B$51,MATCH(F335,Pilots!$A$2:$A$51,0)),""))</f>
      </c>
      <c r="J335" s="13">
        <f>IF(I335="","",IFERROR(INDEX(Aircraft!$D$2:$D$51,MATCH(I335,Aircraft!$A$2:$A$51,0)),""))</f>
      </c>
      <c r="K335" s="13">
        <f>IF(I335="","",IFERROR(INDEX(Aircraft!$C$2:$C$51,MATCH(I335,Aircraft!$A$2:$A$51,0)),""))</f>
      </c>
      <c r="Z335" s="14"/>
    </row>
    <row r="336" spans="2:26" x14ac:dyDescent="0.25">
      <c r="B336" s="10"/>
      <c r="C336" s="11"/>
      <c r="D336" s="11"/>
      <c r="E336" s="12">
        <f>IF(OR(C336="",D336=""),"",ROUND(MOD(D336-C336,1)*1440,0))</f>
      </c>
      <c r="G336" s="13">
        <f>IF(F336="","",IFERROR(INDEX(Pilots!$B$2:$B$51,MATCH(F336,Pilots!$A$2:$A$51,0)),""))</f>
      </c>
      <c r="J336" s="13">
        <f>IF(I336="","",IFERROR(INDEX(Aircraft!$D$2:$D$51,MATCH(I336,Aircraft!$A$2:$A$51,0)),""))</f>
      </c>
      <c r="K336" s="13">
        <f>IF(I336="","",IFERROR(INDEX(Aircraft!$C$2:$C$51,MATCH(I336,Aircraft!$A$2:$A$51,0)),""))</f>
      </c>
      <c r="Z336" s="14"/>
    </row>
    <row r="337" spans="2:26" x14ac:dyDescent="0.25">
      <c r="B337" s="10"/>
      <c r="C337" s="11"/>
      <c r="D337" s="11"/>
      <c r="E337" s="12">
        <f>IF(OR(C337="",D337=""),"",ROUND(MOD(D337-C337,1)*1440,0))</f>
      </c>
      <c r="G337" s="13">
        <f>IF(F337="","",IFERROR(INDEX(Pilots!$B$2:$B$51,MATCH(F337,Pilots!$A$2:$A$51,0)),""))</f>
      </c>
      <c r="J337" s="13">
        <f>IF(I337="","",IFERROR(INDEX(Aircraft!$D$2:$D$51,MATCH(I337,Aircraft!$A$2:$A$51,0)),""))</f>
      </c>
      <c r="K337" s="13">
        <f>IF(I337="","",IFERROR(INDEX(Aircraft!$C$2:$C$51,MATCH(I337,Aircraft!$A$2:$A$51,0)),""))</f>
      </c>
      <c r="Z337" s="14"/>
    </row>
    <row r="338" spans="2:26" x14ac:dyDescent="0.25">
      <c r="B338" s="10"/>
      <c r="C338" s="11"/>
      <c r="D338" s="11"/>
      <c r="E338" s="12">
        <f>IF(OR(C338="",D338=""),"",ROUND(MOD(D338-C338,1)*1440,0))</f>
      </c>
      <c r="G338" s="13">
        <f>IF(F338="","",IFERROR(INDEX(Pilots!$B$2:$B$51,MATCH(F338,Pilots!$A$2:$A$51,0)),""))</f>
      </c>
      <c r="J338" s="13">
        <f>IF(I338="","",IFERROR(INDEX(Aircraft!$D$2:$D$51,MATCH(I338,Aircraft!$A$2:$A$51,0)),""))</f>
      </c>
      <c r="K338" s="13">
        <f>IF(I338="","",IFERROR(INDEX(Aircraft!$C$2:$C$51,MATCH(I338,Aircraft!$A$2:$A$51,0)),""))</f>
      </c>
      <c r="Z338" s="14"/>
    </row>
    <row r="339" spans="2:26" x14ac:dyDescent="0.25">
      <c r="B339" s="10"/>
      <c r="C339" s="11"/>
      <c r="D339" s="11"/>
      <c r="E339" s="12">
        <f>IF(OR(C339="",D339=""),"",ROUND(MOD(D339-C339,1)*1440,0))</f>
      </c>
      <c r="G339" s="13">
        <f>IF(F339="","",IFERROR(INDEX(Pilots!$B$2:$B$51,MATCH(F339,Pilots!$A$2:$A$51,0)),""))</f>
      </c>
      <c r="J339" s="13">
        <f>IF(I339="","",IFERROR(INDEX(Aircraft!$D$2:$D$51,MATCH(I339,Aircraft!$A$2:$A$51,0)),""))</f>
      </c>
      <c r="K339" s="13">
        <f>IF(I339="","",IFERROR(INDEX(Aircraft!$C$2:$C$51,MATCH(I339,Aircraft!$A$2:$A$51,0)),""))</f>
      </c>
      <c r="Z339" s="14"/>
    </row>
    <row r="340" spans="2:26" x14ac:dyDescent="0.25">
      <c r="B340" s="10"/>
      <c r="C340" s="11"/>
      <c r="D340" s="11"/>
      <c r="E340" s="12">
        <f>IF(OR(C340="",D340=""),"",ROUND(MOD(D340-C340,1)*1440,0))</f>
      </c>
      <c r="G340" s="13">
        <f>IF(F340="","",IFERROR(INDEX(Pilots!$B$2:$B$51,MATCH(F340,Pilots!$A$2:$A$51,0)),""))</f>
      </c>
      <c r="J340" s="13">
        <f>IF(I340="","",IFERROR(INDEX(Aircraft!$D$2:$D$51,MATCH(I340,Aircraft!$A$2:$A$51,0)),""))</f>
      </c>
      <c r="K340" s="13">
        <f>IF(I340="","",IFERROR(INDEX(Aircraft!$C$2:$C$51,MATCH(I340,Aircraft!$A$2:$A$51,0)),""))</f>
      </c>
      <c r="Z340" s="14"/>
    </row>
    <row r="341" spans="2:26" x14ac:dyDescent="0.25">
      <c r="B341" s="10"/>
      <c r="C341" s="11"/>
      <c r="D341" s="11"/>
      <c r="E341" s="12">
        <f>IF(OR(C341="",D341=""),"",ROUND(MOD(D341-C341,1)*1440,0))</f>
      </c>
      <c r="G341" s="13">
        <f>IF(F341="","",IFERROR(INDEX(Pilots!$B$2:$B$51,MATCH(F341,Pilots!$A$2:$A$51,0)),""))</f>
      </c>
      <c r="J341" s="13">
        <f>IF(I341="","",IFERROR(INDEX(Aircraft!$D$2:$D$51,MATCH(I341,Aircraft!$A$2:$A$51,0)),""))</f>
      </c>
      <c r="K341" s="13">
        <f>IF(I341="","",IFERROR(INDEX(Aircraft!$C$2:$C$51,MATCH(I341,Aircraft!$A$2:$A$51,0)),""))</f>
      </c>
      <c r="Z341" s="14"/>
    </row>
    <row r="342" spans="2:26" x14ac:dyDescent="0.25">
      <c r="B342" s="10"/>
      <c r="C342" s="11"/>
      <c r="D342" s="11"/>
      <c r="E342" s="12">
        <f>IF(OR(C342="",D342=""),"",ROUND(MOD(D342-C342,1)*1440,0))</f>
      </c>
      <c r="G342" s="13">
        <f>IF(F342="","",IFERROR(INDEX(Pilots!$B$2:$B$51,MATCH(F342,Pilots!$A$2:$A$51,0)),""))</f>
      </c>
      <c r="J342" s="13">
        <f>IF(I342="","",IFERROR(INDEX(Aircraft!$D$2:$D$51,MATCH(I342,Aircraft!$A$2:$A$51,0)),""))</f>
      </c>
      <c r="K342" s="13">
        <f>IF(I342="","",IFERROR(INDEX(Aircraft!$C$2:$C$51,MATCH(I342,Aircraft!$A$2:$A$51,0)),""))</f>
      </c>
      <c r="Z342" s="14"/>
    </row>
    <row r="343" spans="2:26" x14ac:dyDescent="0.25">
      <c r="B343" s="10"/>
      <c r="C343" s="11"/>
      <c r="D343" s="11"/>
      <c r="E343" s="12">
        <f>IF(OR(C343="",D343=""),"",ROUND(MOD(D343-C343,1)*1440,0))</f>
      </c>
      <c r="G343" s="13">
        <f>IF(F343="","",IFERROR(INDEX(Pilots!$B$2:$B$51,MATCH(F343,Pilots!$A$2:$A$51,0)),""))</f>
      </c>
      <c r="J343" s="13">
        <f>IF(I343="","",IFERROR(INDEX(Aircraft!$D$2:$D$51,MATCH(I343,Aircraft!$A$2:$A$51,0)),""))</f>
      </c>
      <c r="K343" s="13">
        <f>IF(I343="","",IFERROR(INDEX(Aircraft!$C$2:$C$51,MATCH(I343,Aircraft!$A$2:$A$51,0)),""))</f>
      </c>
      <c r="Z343" s="14"/>
    </row>
    <row r="344" spans="2:26" x14ac:dyDescent="0.25">
      <c r="B344" s="10"/>
      <c r="C344" s="11"/>
      <c r="D344" s="11"/>
      <c r="E344" s="12">
        <f>IF(OR(C344="",D344=""),"",ROUND(MOD(D344-C344,1)*1440,0))</f>
      </c>
      <c r="G344" s="13">
        <f>IF(F344="","",IFERROR(INDEX(Pilots!$B$2:$B$51,MATCH(F344,Pilots!$A$2:$A$51,0)),""))</f>
      </c>
      <c r="J344" s="13">
        <f>IF(I344="","",IFERROR(INDEX(Aircraft!$D$2:$D$51,MATCH(I344,Aircraft!$A$2:$A$51,0)),""))</f>
      </c>
      <c r="K344" s="13">
        <f>IF(I344="","",IFERROR(INDEX(Aircraft!$C$2:$C$51,MATCH(I344,Aircraft!$A$2:$A$51,0)),""))</f>
      </c>
      <c r="Z344" s="14"/>
    </row>
    <row r="345" spans="2:26" x14ac:dyDescent="0.25">
      <c r="B345" s="10"/>
      <c r="C345" s="11"/>
      <c r="D345" s="11"/>
      <c r="E345" s="12">
        <f>IF(OR(C345="",D345=""),"",ROUND(MOD(D345-C345,1)*1440,0))</f>
      </c>
      <c r="G345" s="13">
        <f>IF(F345="","",IFERROR(INDEX(Pilots!$B$2:$B$51,MATCH(F345,Pilots!$A$2:$A$51,0)),""))</f>
      </c>
      <c r="J345" s="13">
        <f>IF(I345="","",IFERROR(INDEX(Aircraft!$D$2:$D$51,MATCH(I345,Aircraft!$A$2:$A$51,0)),""))</f>
      </c>
      <c r="K345" s="13">
        <f>IF(I345="","",IFERROR(INDEX(Aircraft!$C$2:$C$51,MATCH(I345,Aircraft!$A$2:$A$51,0)),""))</f>
      </c>
      <c r="Z345" s="14"/>
    </row>
    <row r="346" spans="2:26" x14ac:dyDescent="0.25">
      <c r="B346" s="10"/>
      <c r="C346" s="11"/>
      <c r="D346" s="11"/>
      <c r="E346" s="12">
        <f>IF(OR(C346="",D346=""),"",ROUND(MOD(D346-C346,1)*1440,0))</f>
      </c>
      <c r="G346" s="13">
        <f>IF(F346="","",IFERROR(INDEX(Pilots!$B$2:$B$51,MATCH(F346,Pilots!$A$2:$A$51,0)),""))</f>
      </c>
      <c r="J346" s="13">
        <f>IF(I346="","",IFERROR(INDEX(Aircraft!$D$2:$D$51,MATCH(I346,Aircraft!$A$2:$A$51,0)),""))</f>
      </c>
      <c r="K346" s="13">
        <f>IF(I346="","",IFERROR(INDEX(Aircraft!$C$2:$C$51,MATCH(I346,Aircraft!$A$2:$A$51,0)),""))</f>
      </c>
      <c r="Z346" s="14"/>
    </row>
    <row r="347" spans="2:26" x14ac:dyDescent="0.25">
      <c r="B347" s="10"/>
      <c r="C347" s="11"/>
      <c r="D347" s="11"/>
      <c r="E347" s="12">
        <f>IF(OR(C347="",D347=""),"",ROUND(MOD(D347-C347,1)*1440,0))</f>
      </c>
      <c r="G347" s="13">
        <f>IF(F347="","",IFERROR(INDEX(Pilots!$B$2:$B$51,MATCH(F347,Pilots!$A$2:$A$51,0)),""))</f>
      </c>
      <c r="J347" s="13">
        <f>IF(I347="","",IFERROR(INDEX(Aircraft!$D$2:$D$51,MATCH(I347,Aircraft!$A$2:$A$51,0)),""))</f>
      </c>
      <c r="K347" s="13">
        <f>IF(I347="","",IFERROR(INDEX(Aircraft!$C$2:$C$51,MATCH(I347,Aircraft!$A$2:$A$51,0)),""))</f>
      </c>
      <c r="Z347" s="14"/>
    </row>
    <row r="348" spans="2:26" x14ac:dyDescent="0.25">
      <c r="B348" s="10"/>
      <c r="C348" s="11"/>
      <c r="D348" s="11"/>
      <c r="E348" s="12">
        <f>IF(OR(C348="",D348=""),"",ROUND(MOD(D348-C348,1)*1440,0))</f>
      </c>
      <c r="G348" s="13">
        <f>IF(F348="","",IFERROR(INDEX(Pilots!$B$2:$B$51,MATCH(F348,Pilots!$A$2:$A$51,0)),""))</f>
      </c>
      <c r="J348" s="13">
        <f>IF(I348="","",IFERROR(INDEX(Aircraft!$D$2:$D$51,MATCH(I348,Aircraft!$A$2:$A$51,0)),""))</f>
      </c>
      <c r="K348" s="13">
        <f>IF(I348="","",IFERROR(INDEX(Aircraft!$C$2:$C$51,MATCH(I348,Aircraft!$A$2:$A$51,0)),""))</f>
      </c>
      <c r="Z348" s="14"/>
    </row>
    <row r="349" spans="2:26" x14ac:dyDescent="0.25">
      <c r="B349" s="10"/>
      <c r="C349" s="11"/>
      <c r="D349" s="11"/>
      <c r="E349" s="12">
        <f>IF(OR(C349="",D349=""),"",ROUND(MOD(D349-C349,1)*1440,0))</f>
      </c>
      <c r="G349" s="13">
        <f>IF(F349="","",IFERROR(INDEX(Pilots!$B$2:$B$51,MATCH(F349,Pilots!$A$2:$A$51,0)),""))</f>
      </c>
      <c r="J349" s="13">
        <f>IF(I349="","",IFERROR(INDEX(Aircraft!$D$2:$D$51,MATCH(I349,Aircraft!$A$2:$A$51,0)),""))</f>
      </c>
      <c r="K349" s="13">
        <f>IF(I349="","",IFERROR(INDEX(Aircraft!$C$2:$C$51,MATCH(I349,Aircraft!$A$2:$A$51,0)),""))</f>
      </c>
      <c r="Z349" s="14"/>
    </row>
    <row r="350" spans="2:26" x14ac:dyDescent="0.25">
      <c r="B350" s="10"/>
      <c r="C350" s="11"/>
      <c r="D350" s="11"/>
      <c r="E350" s="12">
        <f>IF(OR(C350="",D350=""),"",ROUND(MOD(D350-C350,1)*1440,0))</f>
      </c>
      <c r="G350" s="13">
        <f>IF(F350="","",IFERROR(INDEX(Pilots!$B$2:$B$51,MATCH(F350,Pilots!$A$2:$A$51,0)),""))</f>
      </c>
      <c r="J350" s="13">
        <f>IF(I350="","",IFERROR(INDEX(Aircraft!$D$2:$D$51,MATCH(I350,Aircraft!$A$2:$A$51,0)),""))</f>
      </c>
      <c r="K350" s="13">
        <f>IF(I350="","",IFERROR(INDEX(Aircraft!$C$2:$C$51,MATCH(I350,Aircraft!$A$2:$A$51,0)),""))</f>
      </c>
      <c r="Z350" s="14"/>
    </row>
    <row r="351" spans="2:26" x14ac:dyDescent="0.25">
      <c r="B351" s="10"/>
      <c r="C351" s="11"/>
      <c r="D351" s="11"/>
      <c r="E351" s="12">
        <f>IF(OR(C351="",D351=""),"",ROUND(MOD(D351-C351,1)*1440,0))</f>
      </c>
      <c r="G351" s="13">
        <f>IF(F351="","",IFERROR(INDEX(Pilots!$B$2:$B$51,MATCH(F351,Pilots!$A$2:$A$51,0)),""))</f>
      </c>
      <c r="J351" s="13">
        <f>IF(I351="","",IFERROR(INDEX(Aircraft!$D$2:$D$51,MATCH(I351,Aircraft!$A$2:$A$51,0)),""))</f>
      </c>
      <c r="K351" s="13">
        <f>IF(I351="","",IFERROR(INDEX(Aircraft!$C$2:$C$51,MATCH(I351,Aircraft!$A$2:$A$51,0)),""))</f>
      </c>
      <c r="Z351" s="14"/>
    </row>
    <row r="352" spans="2:26" x14ac:dyDescent="0.25">
      <c r="B352" s="10"/>
      <c r="C352" s="11"/>
      <c r="D352" s="11"/>
      <c r="E352" s="12">
        <f>IF(OR(C352="",D352=""),"",ROUND(MOD(D352-C352,1)*1440,0))</f>
      </c>
      <c r="G352" s="13">
        <f>IF(F352="","",IFERROR(INDEX(Pilots!$B$2:$B$51,MATCH(F352,Pilots!$A$2:$A$51,0)),""))</f>
      </c>
      <c r="J352" s="13">
        <f>IF(I352="","",IFERROR(INDEX(Aircraft!$D$2:$D$51,MATCH(I352,Aircraft!$A$2:$A$51,0)),""))</f>
      </c>
      <c r="K352" s="13">
        <f>IF(I352="","",IFERROR(INDEX(Aircraft!$C$2:$C$51,MATCH(I352,Aircraft!$A$2:$A$51,0)),""))</f>
      </c>
      <c r="Z352" s="14"/>
    </row>
    <row r="353" spans="2:26" x14ac:dyDescent="0.25">
      <c r="B353" s="10"/>
      <c r="C353" s="11"/>
      <c r="D353" s="11"/>
      <c r="E353" s="12">
        <f>IF(OR(C353="",D353=""),"",ROUND(MOD(D353-C353,1)*1440,0))</f>
      </c>
      <c r="G353" s="13">
        <f>IF(F353="","",IFERROR(INDEX(Pilots!$B$2:$B$51,MATCH(F353,Pilots!$A$2:$A$51,0)),""))</f>
      </c>
      <c r="J353" s="13">
        <f>IF(I353="","",IFERROR(INDEX(Aircraft!$D$2:$D$51,MATCH(I353,Aircraft!$A$2:$A$51,0)),""))</f>
      </c>
      <c r="K353" s="13">
        <f>IF(I353="","",IFERROR(INDEX(Aircraft!$C$2:$C$51,MATCH(I353,Aircraft!$A$2:$A$51,0)),""))</f>
      </c>
      <c r="Z353" s="14"/>
    </row>
    <row r="354" spans="2:26" x14ac:dyDescent="0.25">
      <c r="B354" s="10"/>
      <c r="C354" s="11"/>
      <c r="D354" s="11"/>
      <c r="E354" s="12">
        <f>IF(OR(C354="",D354=""),"",ROUND(MOD(D354-C354,1)*1440,0))</f>
      </c>
      <c r="G354" s="13">
        <f>IF(F354="","",IFERROR(INDEX(Pilots!$B$2:$B$51,MATCH(F354,Pilots!$A$2:$A$51,0)),""))</f>
      </c>
      <c r="J354" s="13">
        <f>IF(I354="","",IFERROR(INDEX(Aircraft!$D$2:$D$51,MATCH(I354,Aircraft!$A$2:$A$51,0)),""))</f>
      </c>
      <c r="K354" s="13">
        <f>IF(I354="","",IFERROR(INDEX(Aircraft!$C$2:$C$51,MATCH(I354,Aircraft!$A$2:$A$51,0)),""))</f>
      </c>
      <c r="Z354" s="14"/>
    </row>
    <row r="355" spans="2:26" x14ac:dyDescent="0.25">
      <c r="B355" s="10"/>
      <c r="C355" s="11"/>
      <c r="D355" s="11"/>
      <c r="E355" s="12">
        <f>IF(OR(C355="",D355=""),"",ROUND(MOD(D355-C355,1)*1440,0))</f>
      </c>
      <c r="G355" s="13">
        <f>IF(F355="","",IFERROR(INDEX(Pilots!$B$2:$B$51,MATCH(F355,Pilots!$A$2:$A$51,0)),""))</f>
      </c>
      <c r="J355" s="13">
        <f>IF(I355="","",IFERROR(INDEX(Aircraft!$D$2:$D$51,MATCH(I355,Aircraft!$A$2:$A$51,0)),""))</f>
      </c>
      <c r="K355" s="13">
        <f>IF(I355="","",IFERROR(INDEX(Aircraft!$C$2:$C$51,MATCH(I355,Aircraft!$A$2:$A$51,0)),""))</f>
      </c>
      <c r="Z355" s="14"/>
    </row>
    <row r="356" spans="2:26" x14ac:dyDescent="0.25">
      <c r="B356" s="10"/>
      <c r="C356" s="11"/>
      <c r="D356" s="11"/>
      <c r="E356" s="12">
        <f>IF(OR(C356="",D356=""),"",ROUND(MOD(D356-C356,1)*1440,0))</f>
      </c>
      <c r="G356" s="13">
        <f>IF(F356="","",IFERROR(INDEX(Pilots!$B$2:$B$51,MATCH(F356,Pilots!$A$2:$A$51,0)),""))</f>
      </c>
      <c r="J356" s="13">
        <f>IF(I356="","",IFERROR(INDEX(Aircraft!$D$2:$D$51,MATCH(I356,Aircraft!$A$2:$A$51,0)),""))</f>
      </c>
      <c r="K356" s="13">
        <f>IF(I356="","",IFERROR(INDEX(Aircraft!$C$2:$C$51,MATCH(I356,Aircraft!$A$2:$A$51,0)),""))</f>
      </c>
      <c r="Z356" s="14"/>
    </row>
    <row r="357" spans="2:26" x14ac:dyDescent="0.25">
      <c r="B357" s="10"/>
      <c r="C357" s="11"/>
      <c r="D357" s="11"/>
      <c r="E357" s="12">
        <f>IF(OR(C357="",D357=""),"",ROUND(MOD(D357-C357,1)*1440,0))</f>
      </c>
      <c r="G357" s="13">
        <f>IF(F357="","",IFERROR(INDEX(Pilots!$B$2:$B$51,MATCH(F357,Pilots!$A$2:$A$51,0)),""))</f>
      </c>
      <c r="J357" s="13">
        <f>IF(I357="","",IFERROR(INDEX(Aircraft!$D$2:$D$51,MATCH(I357,Aircraft!$A$2:$A$51,0)),""))</f>
      </c>
      <c r="K357" s="13">
        <f>IF(I357="","",IFERROR(INDEX(Aircraft!$C$2:$C$51,MATCH(I357,Aircraft!$A$2:$A$51,0)),""))</f>
      </c>
      <c r="Z357" s="14"/>
    </row>
    <row r="358" spans="2:26" x14ac:dyDescent="0.25">
      <c r="B358" s="10"/>
      <c r="C358" s="11"/>
      <c r="D358" s="11"/>
      <c r="E358" s="12">
        <f>IF(OR(C358="",D358=""),"",ROUND(MOD(D358-C358,1)*1440,0))</f>
      </c>
      <c r="G358" s="13">
        <f>IF(F358="","",IFERROR(INDEX(Pilots!$B$2:$B$51,MATCH(F358,Pilots!$A$2:$A$51,0)),""))</f>
      </c>
      <c r="J358" s="13">
        <f>IF(I358="","",IFERROR(INDEX(Aircraft!$D$2:$D$51,MATCH(I358,Aircraft!$A$2:$A$51,0)),""))</f>
      </c>
      <c r="K358" s="13">
        <f>IF(I358="","",IFERROR(INDEX(Aircraft!$C$2:$C$51,MATCH(I358,Aircraft!$A$2:$A$51,0)),""))</f>
      </c>
      <c r="Z358" s="14"/>
    </row>
    <row r="359" spans="2:26" x14ac:dyDescent="0.25">
      <c r="B359" s="10"/>
      <c r="C359" s="11"/>
      <c r="D359" s="11"/>
      <c r="E359" s="12">
        <f>IF(OR(C359="",D359=""),"",ROUND(MOD(D359-C359,1)*1440,0))</f>
      </c>
      <c r="G359" s="13">
        <f>IF(F359="","",IFERROR(INDEX(Pilots!$B$2:$B$51,MATCH(F359,Pilots!$A$2:$A$51,0)),""))</f>
      </c>
      <c r="J359" s="13">
        <f>IF(I359="","",IFERROR(INDEX(Aircraft!$D$2:$D$51,MATCH(I359,Aircraft!$A$2:$A$51,0)),""))</f>
      </c>
      <c r="K359" s="13">
        <f>IF(I359="","",IFERROR(INDEX(Aircraft!$C$2:$C$51,MATCH(I359,Aircraft!$A$2:$A$51,0)),""))</f>
      </c>
      <c r="Z359" s="14"/>
    </row>
    <row r="360" spans="2:26" x14ac:dyDescent="0.25">
      <c r="B360" s="10"/>
      <c r="C360" s="11"/>
      <c r="D360" s="11"/>
      <c r="E360" s="12">
        <f>IF(OR(C360="",D360=""),"",ROUND(MOD(D360-C360,1)*1440,0))</f>
      </c>
      <c r="G360" s="13">
        <f>IF(F360="","",IFERROR(INDEX(Pilots!$B$2:$B$51,MATCH(F360,Pilots!$A$2:$A$51,0)),""))</f>
      </c>
      <c r="J360" s="13">
        <f>IF(I360="","",IFERROR(INDEX(Aircraft!$D$2:$D$51,MATCH(I360,Aircraft!$A$2:$A$51,0)),""))</f>
      </c>
      <c r="K360" s="13">
        <f>IF(I360="","",IFERROR(INDEX(Aircraft!$C$2:$C$51,MATCH(I360,Aircraft!$A$2:$A$51,0)),""))</f>
      </c>
      <c r="Z360" s="14"/>
    </row>
    <row r="361" spans="2:26" x14ac:dyDescent="0.25">
      <c r="B361" s="10"/>
      <c r="C361" s="11"/>
      <c r="D361" s="11"/>
      <c r="E361" s="12">
        <f>IF(OR(C361="",D361=""),"",ROUND(MOD(D361-C361,1)*1440,0))</f>
      </c>
      <c r="G361" s="13">
        <f>IF(F361="","",IFERROR(INDEX(Pilots!$B$2:$B$51,MATCH(F361,Pilots!$A$2:$A$51,0)),""))</f>
      </c>
      <c r="J361" s="13">
        <f>IF(I361="","",IFERROR(INDEX(Aircraft!$D$2:$D$51,MATCH(I361,Aircraft!$A$2:$A$51,0)),""))</f>
      </c>
      <c r="K361" s="13">
        <f>IF(I361="","",IFERROR(INDEX(Aircraft!$C$2:$C$51,MATCH(I361,Aircraft!$A$2:$A$51,0)),""))</f>
      </c>
      <c r="Z361" s="14"/>
    </row>
    <row r="362" spans="2:26" x14ac:dyDescent="0.25">
      <c r="B362" s="10"/>
      <c r="C362" s="11"/>
      <c r="D362" s="11"/>
      <c r="E362" s="12">
        <f>IF(OR(C362="",D362=""),"",ROUND(MOD(D362-C362,1)*1440,0))</f>
      </c>
      <c r="G362" s="13">
        <f>IF(F362="","",IFERROR(INDEX(Pilots!$B$2:$B$51,MATCH(F362,Pilots!$A$2:$A$51,0)),""))</f>
      </c>
      <c r="J362" s="13">
        <f>IF(I362="","",IFERROR(INDEX(Aircraft!$D$2:$D$51,MATCH(I362,Aircraft!$A$2:$A$51,0)),""))</f>
      </c>
      <c r="K362" s="13">
        <f>IF(I362="","",IFERROR(INDEX(Aircraft!$C$2:$C$51,MATCH(I362,Aircraft!$A$2:$A$51,0)),""))</f>
      </c>
      <c r="Z362" s="14"/>
    </row>
    <row r="363" spans="2:26" x14ac:dyDescent="0.25">
      <c r="B363" s="10"/>
      <c r="C363" s="11"/>
      <c r="D363" s="11"/>
      <c r="E363" s="12">
        <f>IF(OR(C363="",D363=""),"",ROUND(MOD(D363-C363,1)*1440,0))</f>
      </c>
      <c r="G363" s="13">
        <f>IF(F363="","",IFERROR(INDEX(Pilots!$B$2:$B$51,MATCH(F363,Pilots!$A$2:$A$51,0)),""))</f>
      </c>
      <c r="J363" s="13">
        <f>IF(I363="","",IFERROR(INDEX(Aircraft!$D$2:$D$51,MATCH(I363,Aircraft!$A$2:$A$51,0)),""))</f>
      </c>
      <c r="K363" s="13">
        <f>IF(I363="","",IFERROR(INDEX(Aircraft!$C$2:$C$51,MATCH(I363,Aircraft!$A$2:$A$51,0)),""))</f>
      </c>
      <c r="Z363" s="14"/>
    </row>
    <row r="364" spans="2:26" x14ac:dyDescent="0.25">
      <c r="B364" s="10"/>
      <c r="C364" s="11"/>
      <c r="D364" s="11"/>
      <c r="E364" s="12">
        <f>IF(OR(C364="",D364=""),"",ROUND(MOD(D364-C364,1)*1440,0))</f>
      </c>
      <c r="G364" s="13">
        <f>IF(F364="","",IFERROR(INDEX(Pilots!$B$2:$B$51,MATCH(F364,Pilots!$A$2:$A$51,0)),""))</f>
      </c>
      <c r="J364" s="13">
        <f>IF(I364="","",IFERROR(INDEX(Aircraft!$D$2:$D$51,MATCH(I364,Aircraft!$A$2:$A$51,0)),""))</f>
      </c>
      <c r="K364" s="13">
        <f>IF(I364="","",IFERROR(INDEX(Aircraft!$C$2:$C$51,MATCH(I364,Aircraft!$A$2:$A$51,0)),""))</f>
      </c>
      <c r="Z364" s="14"/>
    </row>
    <row r="365" spans="2:26" x14ac:dyDescent="0.25">
      <c r="B365" s="10"/>
      <c r="C365" s="11"/>
      <c r="D365" s="11"/>
      <c r="E365" s="12">
        <f>IF(OR(C365="",D365=""),"",ROUND(MOD(D365-C365,1)*1440,0))</f>
      </c>
      <c r="G365" s="13">
        <f>IF(F365="","",IFERROR(INDEX(Pilots!$B$2:$B$51,MATCH(F365,Pilots!$A$2:$A$51,0)),""))</f>
      </c>
      <c r="J365" s="13">
        <f>IF(I365="","",IFERROR(INDEX(Aircraft!$D$2:$D$51,MATCH(I365,Aircraft!$A$2:$A$51,0)),""))</f>
      </c>
      <c r="K365" s="13">
        <f>IF(I365="","",IFERROR(INDEX(Aircraft!$C$2:$C$51,MATCH(I365,Aircraft!$A$2:$A$51,0)),""))</f>
      </c>
      <c r="Z365" s="14"/>
    </row>
    <row r="366" spans="2:26" x14ac:dyDescent="0.25">
      <c r="B366" s="10"/>
      <c r="C366" s="11"/>
      <c r="D366" s="11"/>
      <c r="E366" s="12">
        <f>IF(OR(C366="",D366=""),"",ROUND(MOD(D366-C366,1)*1440,0))</f>
      </c>
      <c r="G366" s="13">
        <f>IF(F366="","",IFERROR(INDEX(Pilots!$B$2:$B$51,MATCH(F366,Pilots!$A$2:$A$51,0)),""))</f>
      </c>
      <c r="J366" s="13">
        <f>IF(I366="","",IFERROR(INDEX(Aircraft!$D$2:$D$51,MATCH(I366,Aircraft!$A$2:$A$51,0)),""))</f>
      </c>
      <c r="K366" s="13">
        <f>IF(I366="","",IFERROR(INDEX(Aircraft!$C$2:$C$51,MATCH(I366,Aircraft!$A$2:$A$51,0)),""))</f>
      </c>
      <c r="Z366" s="14"/>
    </row>
    <row r="367" spans="2:26" x14ac:dyDescent="0.25">
      <c r="B367" s="10"/>
      <c r="C367" s="11"/>
      <c r="D367" s="11"/>
      <c r="E367" s="12">
        <f>IF(OR(C367="",D367=""),"",ROUND(MOD(D367-C367,1)*1440,0))</f>
      </c>
      <c r="G367" s="13">
        <f>IF(F367="","",IFERROR(INDEX(Pilots!$B$2:$B$51,MATCH(F367,Pilots!$A$2:$A$51,0)),""))</f>
      </c>
      <c r="J367" s="13">
        <f>IF(I367="","",IFERROR(INDEX(Aircraft!$D$2:$D$51,MATCH(I367,Aircraft!$A$2:$A$51,0)),""))</f>
      </c>
      <c r="K367" s="13">
        <f>IF(I367="","",IFERROR(INDEX(Aircraft!$C$2:$C$51,MATCH(I367,Aircraft!$A$2:$A$51,0)),""))</f>
      </c>
      <c r="Z367" s="14"/>
    </row>
    <row r="368" spans="2:26" x14ac:dyDescent="0.25">
      <c r="B368" s="10"/>
      <c r="C368" s="11"/>
      <c r="D368" s="11"/>
      <c r="E368" s="12">
        <f>IF(OR(C368="",D368=""),"",ROUND(MOD(D368-C368,1)*1440,0))</f>
      </c>
      <c r="G368" s="13">
        <f>IF(F368="","",IFERROR(INDEX(Pilots!$B$2:$B$51,MATCH(F368,Pilots!$A$2:$A$51,0)),""))</f>
      </c>
      <c r="J368" s="13">
        <f>IF(I368="","",IFERROR(INDEX(Aircraft!$D$2:$D$51,MATCH(I368,Aircraft!$A$2:$A$51,0)),""))</f>
      </c>
      <c r="K368" s="13">
        <f>IF(I368="","",IFERROR(INDEX(Aircraft!$C$2:$C$51,MATCH(I368,Aircraft!$A$2:$A$51,0)),""))</f>
      </c>
      <c r="Z368" s="14"/>
    </row>
    <row r="369" spans="2:26" x14ac:dyDescent="0.25">
      <c r="B369" s="10"/>
      <c r="C369" s="11"/>
      <c r="D369" s="11"/>
      <c r="E369" s="12">
        <f>IF(OR(C369="",D369=""),"",ROUND(MOD(D369-C369,1)*1440,0))</f>
      </c>
      <c r="G369" s="13">
        <f>IF(F369="","",IFERROR(INDEX(Pilots!$B$2:$B$51,MATCH(F369,Pilots!$A$2:$A$51,0)),""))</f>
      </c>
      <c r="J369" s="13">
        <f>IF(I369="","",IFERROR(INDEX(Aircraft!$D$2:$D$51,MATCH(I369,Aircraft!$A$2:$A$51,0)),""))</f>
      </c>
      <c r="K369" s="13">
        <f>IF(I369="","",IFERROR(INDEX(Aircraft!$C$2:$C$51,MATCH(I369,Aircraft!$A$2:$A$51,0)),""))</f>
      </c>
      <c r="Z369" s="14"/>
    </row>
    <row r="370" spans="2:26" x14ac:dyDescent="0.25">
      <c r="B370" s="10"/>
      <c r="C370" s="11"/>
      <c r="D370" s="11"/>
      <c r="E370" s="12">
        <f>IF(OR(C370="",D370=""),"",ROUND(MOD(D370-C370,1)*1440,0))</f>
      </c>
      <c r="G370" s="13">
        <f>IF(F370="","",IFERROR(INDEX(Pilots!$B$2:$B$51,MATCH(F370,Pilots!$A$2:$A$51,0)),""))</f>
      </c>
      <c r="J370" s="13">
        <f>IF(I370="","",IFERROR(INDEX(Aircraft!$D$2:$D$51,MATCH(I370,Aircraft!$A$2:$A$51,0)),""))</f>
      </c>
      <c r="K370" s="13">
        <f>IF(I370="","",IFERROR(INDEX(Aircraft!$C$2:$C$51,MATCH(I370,Aircraft!$A$2:$A$51,0)),""))</f>
      </c>
      <c r="Z370" s="14"/>
    </row>
    <row r="371" spans="2:26" x14ac:dyDescent="0.25">
      <c r="B371" s="10"/>
      <c r="C371" s="11"/>
      <c r="D371" s="11"/>
      <c r="E371" s="12">
        <f>IF(OR(C371="",D371=""),"",ROUND(MOD(D371-C371,1)*1440,0))</f>
      </c>
      <c r="G371" s="13">
        <f>IF(F371="","",IFERROR(INDEX(Pilots!$B$2:$B$51,MATCH(F371,Pilots!$A$2:$A$51,0)),""))</f>
      </c>
      <c r="J371" s="13">
        <f>IF(I371="","",IFERROR(INDEX(Aircraft!$D$2:$D$51,MATCH(I371,Aircraft!$A$2:$A$51,0)),""))</f>
      </c>
      <c r="K371" s="13">
        <f>IF(I371="","",IFERROR(INDEX(Aircraft!$C$2:$C$51,MATCH(I371,Aircraft!$A$2:$A$51,0)),""))</f>
      </c>
      <c r="Z371" s="14"/>
    </row>
    <row r="372" spans="2:26" x14ac:dyDescent="0.25">
      <c r="B372" s="10"/>
      <c r="C372" s="11"/>
      <c r="D372" s="11"/>
      <c r="E372" s="12">
        <f>IF(OR(C372="",D372=""),"",ROUND(MOD(D372-C372,1)*1440,0))</f>
      </c>
      <c r="G372" s="13">
        <f>IF(F372="","",IFERROR(INDEX(Pilots!$B$2:$B$51,MATCH(F372,Pilots!$A$2:$A$51,0)),""))</f>
      </c>
      <c r="J372" s="13">
        <f>IF(I372="","",IFERROR(INDEX(Aircraft!$D$2:$D$51,MATCH(I372,Aircraft!$A$2:$A$51,0)),""))</f>
      </c>
      <c r="K372" s="13">
        <f>IF(I372="","",IFERROR(INDEX(Aircraft!$C$2:$C$51,MATCH(I372,Aircraft!$A$2:$A$51,0)),""))</f>
      </c>
      <c r="Z372" s="14"/>
    </row>
    <row r="373" spans="2:26" x14ac:dyDescent="0.25">
      <c r="B373" s="10"/>
      <c r="C373" s="11"/>
      <c r="D373" s="11"/>
      <c r="E373" s="12">
        <f>IF(OR(C373="",D373=""),"",ROUND(MOD(D373-C373,1)*1440,0))</f>
      </c>
      <c r="G373" s="13">
        <f>IF(F373="","",IFERROR(INDEX(Pilots!$B$2:$B$51,MATCH(F373,Pilots!$A$2:$A$51,0)),""))</f>
      </c>
      <c r="J373" s="13">
        <f>IF(I373="","",IFERROR(INDEX(Aircraft!$D$2:$D$51,MATCH(I373,Aircraft!$A$2:$A$51,0)),""))</f>
      </c>
      <c r="K373" s="13">
        <f>IF(I373="","",IFERROR(INDEX(Aircraft!$C$2:$C$51,MATCH(I373,Aircraft!$A$2:$A$51,0)),""))</f>
      </c>
      <c r="Z373" s="14"/>
    </row>
    <row r="374" spans="2:26" x14ac:dyDescent="0.25">
      <c r="B374" s="10"/>
      <c r="C374" s="11"/>
      <c r="D374" s="11"/>
      <c r="E374" s="12">
        <f>IF(OR(C374="",D374=""),"",ROUND(MOD(D374-C374,1)*1440,0))</f>
      </c>
      <c r="G374" s="13">
        <f>IF(F374="","",IFERROR(INDEX(Pilots!$B$2:$B$51,MATCH(F374,Pilots!$A$2:$A$51,0)),""))</f>
      </c>
      <c r="J374" s="13">
        <f>IF(I374="","",IFERROR(INDEX(Aircraft!$D$2:$D$51,MATCH(I374,Aircraft!$A$2:$A$51,0)),""))</f>
      </c>
      <c r="K374" s="13">
        <f>IF(I374="","",IFERROR(INDEX(Aircraft!$C$2:$C$51,MATCH(I374,Aircraft!$A$2:$A$51,0)),""))</f>
      </c>
      <c r="Z374" s="14"/>
    </row>
    <row r="375" spans="2:26" x14ac:dyDescent="0.25">
      <c r="B375" s="10"/>
      <c r="C375" s="11"/>
      <c r="D375" s="11"/>
      <c r="E375" s="12">
        <f>IF(OR(C375="",D375=""),"",ROUND(MOD(D375-C375,1)*1440,0))</f>
      </c>
      <c r="G375" s="13">
        <f>IF(F375="","",IFERROR(INDEX(Pilots!$B$2:$B$51,MATCH(F375,Pilots!$A$2:$A$51,0)),""))</f>
      </c>
      <c r="J375" s="13">
        <f>IF(I375="","",IFERROR(INDEX(Aircraft!$D$2:$D$51,MATCH(I375,Aircraft!$A$2:$A$51,0)),""))</f>
      </c>
      <c r="K375" s="13">
        <f>IF(I375="","",IFERROR(INDEX(Aircraft!$C$2:$C$51,MATCH(I375,Aircraft!$A$2:$A$51,0)),""))</f>
      </c>
      <c r="Z375" s="14"/>
    </row>
    <row r="376" spans="2:26" x14ac:dyDescent="0.25">
      <c r="B376" s="10"/>
      <c r="C376" s="11"/>
      <c r="D376" s="11"/>
      <c r="E376" s="12">
        <f>IF(OR(C376="",D376=""),"",ROUND(MOD(D376-C376,1)*1440,0))</f>
      </c>
      <c r="G376" s="13">
        <f>IF(F376="","",IFERROR(INDEX(Pilots!$B$2:$B$51,MATCH(F376,Pilots!$A$2:$A$51,0)),""))</f>
      </c>
      <c r="J376" s="13">
        <f>IF(I376="","",IFERROR(INDEX(Aircraft!$D$2:$D$51,MATCH(I376,Aircraft!$A$2:$A$51,0)),""))</f>
      </c>
      <c r="K376" s="13">
        <f>IF(I376="","",IFERROR(INDEX(Aircraft!$C$2:$C$51,MATCH(I376,Aircraft!$A$2:$A$51,0)),""))</f>
      </c>
      <c r="Z376" s="14"/>
    </row>
    <row r="377" spans="2:26" x14ac:dyDescent="0.25">
      <c r="B377" s="10"/>
      <c r="C377" s="11"/>
      <c r="D377" s="11"/>
      <c r="E377" s="12">
        <f>IF(OR(C377="",D377=""),"",ROUND(MOD(D377-C377,1)*1440,0))</f>
      </c>
      <c r="G377" s="13">
        <f>IF(F377="","",IFERROR(INDEX(Pilots!$B$2:$B$51,MATCH(F377,Pilots!$A$2:$A$51,0)),""))</f>
      </c>
      <c r="J377" s="13">
        <f>IF(I377="","",IFERROR(INDEX(Aircraft!$D$2:$D$51,MATCH(I377,Aircraft!$A$2:$A$51,0)),""))</f>
      </c>
      <c r="K377" s="13">
        <f>IF(I377="","",IFERROR(INDEX(Aircraft!$C$2:$C$51,MATCH(I377,Aircraft!$A$2:$A$51,0)),""))</f>
      </c>
      <c r="Z377" s="14"/>
    </row>
    <row r="378" spans="2:26" x14ac:dyDescent="0.25">
      <c r="B378" s="10"/>
      <c r="C378" s="11"/>
      <c r="D378" s="11"/>
      <c r="E378" s="12">
        <f>IF(OR(C378="",D378=""),"",ROUND(MOD(D378-C378,1)*1440,0))</f>
      </c>
      <c r="G378" s="13">
        <f>IF(F378="","",IFERROR(INDEX(Pilots!$B$2:$B$51,MATCH(F378,Pilots!$A$2:$A$51,0)),""))</f>
      </c>
      <c r="J378" s="13">
        <f>IF(I378="","",IFERROR(INDEX(Aircraft!$D$2:$D$51,MATCH(I378,Aircraft!$A$2:$A$51,0)),""))</f>
      </c>
      <c r="K378" s="13">
        <f>IF(I378="","",IFERROR(INDEX(Aircraft!$C$2:$C$51,MATCH(I378,Aircraft!$A$2:$A$51,0)),""))</f>
      </c>
      <c r="Z378" s="14"/>
    </row>
    <row r="379" spans="2:26" x14ac:dyDescent="0.25">
      <c r="B379" s="10"/>
      <c r="C379" s="11"/>
      <c r="D379" s="11"/>
      <c r="E379" s="12">
        <f>IF(OR(C379="",D379=""),"",ROUND(MOD(D379-C379,1)*1440,0))</f>
      </c>
      <c r="G379" s="13">
        <f>IF(F379="","",IFERROR(INDEX(Pilots!$B$2:$B$51,MATCH(F379,Pilots!$A$2:$A$51,0)),""))</f>
      </c>
      <c r="J379" s="13">
        <f>IF(I379="","",IFERROR(INDEX(Aircraft!$D$2:$D$51,MATCH(I379,Aircraft!$A$2:$A$51,0)),""))</f>
      </c>
      <c r="K379" s="13">
        <f>IF(I379="","",IFERROR(INDEX(Aircraft!$C$2:$C$51,MATCH(I379,Aircraft!$A$2:$A$51,0)),""))</f>
      </c>
      <c r="Z379" s="14"/>
    </row>
    <row r="380" spans="2:26" x14ac:dyDescent="0.25">
      <c r="B380" s="10"/>
      <c r="C380" s="11"/>
      <c r="D380" s="11"/>
      <c r="E380" s="12">
        <f>IF(OR(C380="",D380=""),"",ROUND(MOD(D380-C380,1)*1440,0))</f>
      </c>
      <c r="G380" s="13">
        <f>IF(F380="","",IFERROR(INDEX(Pilots!$B$2:$B$51,MATCH(F380,Pilots!$A$2:$A$51,0)),""))</f>
      </c>
      <c r="J380" s="13">
        <f>IF(I380="","",IFERROR(INDEX(Aircraft!$D$2:$D$51,MATCH(I380,Aircraft!$A$2:$A$51,0)),""))</f>
      </c>
      <c r="K380" s="13">
        <f>IF(I380="","",IFERROR(INDEX(Aircraft!$C$2:$C$51,MATCH(I380,Aircraft!$A$2:$A$51,0)),""))</f>
      </c>
      <c r="Z380" s="14"/>
    </row>
    <row r="381" spans="2:26" x14ac:dyDescent="0.25">
      <c r="B381" s="10"/>
      <c r="C381" s="11"/>
      <c r="D381" s="11"/>
      <c r="E381" s="12">
        <f>IF(OR(C381="",D381=""),"",ROUND(MOD(D381-C381,1)*1440,0))</f>
      </c>
      <c r="G381" s="13">
        <f>IF(F381="","",IFERROR(INDEX(Pilots!$B$2:$B$51,MATCH(F381,Pilots!$A$2:$A$51,0)),""))</f>
      </c>
      <c r="J381" s="13">
        <f>IF(I381="","",IFERROR(INDEX(Aircraft!$D$2:$D$51,MATCH(I381,Aircraft!$A$2:$A$51,0)),""))</f>
      </c>
      <c r="K381" s="13">
        <f>IF(I381="","",IFERROR(INDEX(Aircraft!$C$2:$C$51,MATCH(I381,Aircraft!$A$2:$A$51,0)),""))</f>
      </c>
      <c r="Z381" s="14"/>
    </row>
    <row r="382" spans="2:26" x14ac:dyDescent="0.25">
      <c r="B382" s="10"/>
      <c r="C382" s="11"/>
      <c r="D382" s="11"/>
      <c r="E382" s="12">
        <f>IF(OR(C382="",D382=""),"",ROUND(MOD(D382-C382,1)*1440,0))</f>
      </c>
      <c r="G382" s="13">
        <f>IF(F382="","",IFERROR(INDEX(Pilots!$B$2:$B$51,MATCH(F382,Pilots!$A$2:$A$51,0)),""))</f>
      </c>
      <c r="J382" s="13">
        <f>IF(I382="","",IFERROR(INDEX(Aircraft!$D$2:$D$51,MATCH(I382,Aircraft!$A$2:$A$51,0)),""))</f>
      </c>
      <c r="K382" s="13">
        <f>IF(I382="","",IFERROR(INDEX(Aircraft!$C$2:$C$51,MATCH(I382,Aircraft!$A$2:$A$51,0)),""))</f>
      </c>
      <c r="Z382" s="14"/>
    </row>
    <row r="383" spans="2:26" x14ac:dyDescent="0.25">
      <c r="B383" s="10"/>
      <c r="C383" s="11"/>
      <c r="D383" s="11"/>
      <c r="E383" s="12">
        <f>IF(OR(C383="",D383=""),"",ROUND(MOD(D383-C383,1)*1440,0))</f>
      </c>
      <c r="G383" s="13">
        <f>IF(F383="","",IFERROR(INDEX(Pilots!$B$2:$B$51,MATCH(F383,Pilots!$A$2:$A$51,0)),""))</f>
      </c>
      <c r="J383" s="13">
        <f>IF(I383="","",IFERROR(INDEX(Aircraft!$D$2:$D$51,MATCH(I383,Aircraft!$A$2:$A$51,0)),""))</f>
      </c>
      <c r="K383" s="13">
        <f>IF(I383="","",IFERROR(INDEX(Aircraft!$C$2:$C$51,MATCH(I383,Aircraft!$A$2:$A$51,0)),""))</f>
      </c>
      <c r="Z383" s="14"/>
    </row>
    <row r="384" spans="2:26" x14ac:dyDescent="0.25">
      <c r="B384" s="10"/>
      <c r="C384" s="11"/>
      <c r="D384" s="11"/>
      <c r="E384" s="12">
        <f>IF(OR(C384="",D384=""),"",ROUND(MOD(D384-C384,1)*1440,0))</f>
      </c>
      <c r="G384" s="13">
        <f>IF(F384="","",IFERROR(INDEX(Pilots!$B$2:$B$51,MATCH(F384,Pilots!$A$2:$A$51,0)),""))</f>
      </c>
      <c r="J384" s="13">
        <f>IF(I384="","",IFERROR(INDEX(Aircraft!$D$2:$D$51,MATCH(I384,Aircraft!$A$2:$A$51,0)),""))</f>
      </c>
      <c r="K384" s="13">
        <f>IF(I384="","",IFERROR(INDEX(Aircraft!$C$2:$C$51,MATCH(I384,Aircraft!$A$2:$A$51,0)),""))</f>
      </c>
      <c r="Z384" s="14"/>
    </row>
    <row r="385" spans="2:26" x14ac:dyDescent="0.25">
      <c r="B385" s="10"/>
      <c r="C385" s="11"/>
      <c r="D385" s="11"/>
      <c r="E385" s="12">
        <f>IF(OR(C385="",D385=""),"",ROUND(MOD(D385-C385,1)*1440,0))</f>
      </c>
      <c r="G385" s="13">
        <f>IF(F385="","",IFERROR(INDEX(Pilots!$B$2:$B$51,MATCH(F385,Pilots!$A$2:$A$51,0)),""))</f>
      </c>
      <c r="J385" s="13">
        <f>IF(I385="","",IFERROR(INDEX(Aircraft!$D$2:$D$51,MATCH(I385,Aircraft!$A$2:$A$51,0)),""))</f>
      </c>
      <c r="K385" s="13">
        <f>IF(I385="","",IFERROR(INDEX(Aircraft!$C$2:$C$51,MATCH(I385,Aircraft!$A$2:$A$51,0)),""))</f>
      </c>
      <c r="Z385" s="14"/>
    </row>
    <row r="386" spans="2:26" x14ac:dyDescent="0.25">
      <c r="B386" s="10"/>
      <c r="C386" s="11"/>
      <c r="D386" s="11"/>
      <c r="E386" s="12">
        <f>IF(OR(C386="",D386=""),"",ROUND(MOD(D386-C386,1)*1440,0))</f>
      </c>
      <c r="G386" s="13">
        <f>IF(F386="","",IFERROR(INDEX(Pilots!$B$2:$B$51,MATCH(F386,Pilots!$A$2:$A$51,0)),""))</f>
      </c>
      <c r="J386" s="13">
        <f>IF(I386="","",IFERROR(INDEX(Aircraft!$D$2:$D$51,MATCH(I386,Aircraft!$A$2:$A$51,0)),""))</f>
      </c>
      <c r="K386" s="13">
        <f>IF(I386="","",IFERROR(INDEX(Aircraft!$C$2:$C$51,MATCH(I386,Aircraft!$A$2:$A$51,0)),""))</f>
      </c>
      <c r="Z386" s="14"/>
    </row>
    <row r="387" spans="2:26" x14ac:dyDescent="0.25">
      <c r="B387" s="10"/>
      <c r="C387" s="11"/>
      <c r="D387" s="11"/>
      <c r="E387" s="12">
        <f>IF(OR(C387="",D387=""),"",ROUND(MOD(D387-C387,1)*1440,0))</f>
      </c>
      <c r="G387" s="13">
        <f>IF(F387="","",IFERROR(INDEX(Pilots!$B$2:$B$51,MATCH(F387,Pilots!$A$2:$A$51,0)),""))</f>
      </c>
      <c r="J387" s="13">
        <f>IF(I387="","",IFERROR(INDEX(Aircraft!$D$2:$D$51,MATCH(I387,Aircraft!$A$2:$A$51,0)),""))</f>
      </c>
      <c r="K387" s="13">
        <f>IF(I387="","",IFERROR(INDEX(Aircraft!$C$2:$C$51,MATCH(I387,Aircraft!$A$2:$A$51,0)),""))</f>
      </c>
      <c r="Z387" s="14"/>
    </row>
    <row r="388" spans="2:26" x14ac:dyDescent="0.25">
      <c r="B388" s="10"/>
      <c r="C388" s="11"/>
      <c r="D388" s="11"/>
      <c r="E388" s="12">
        <f>IF(OR(C388="",D388=""),"",ROUND(MOD(D388-C388,1)*1440,0))</f>
      </c>
      <c r="G388" s="13">
        <f>IF(F388="","",IFERROR(INDEX(Pilots!$B$2:$B$51,MATCH(F388,Pilots!$A$2:$A$51,0)),""))</f>
      </c>
      <c r="J388" s="13">
        <f>IF(I388="","",IFERROR(INDEX(Aircraft!$D$2:$D$51,MATCH(I388,Aircraft!$A$2:$A$51,0)),""))</f>
      </c>
      <c r="K388" s="13">
        <f>IF(I388="","",IFERROR(INDEX(Aircraft!$C$2:$C$51,MATCH(I388,Aircraft!$A$2:$A$51,0)),""))</f>
      </c>
      <c r="Z388" s="14"/>
    </row>
    <row r="389" spans="2:26" x14ac:dyDescent="0.25">
      <c r="B389" s="10"/>
      <c r="C389" s="11"/>
      <c r="D389" s="11"/>
      <c r="E389" s="12">
        <f>IF(OR(C389="",D389=""),"",ROUND(MOD(D389-C389,1)*1440,0))</f>
      </c>
      <c r="G389" s="13">
        <f>IF(F389="","",IFERROR(INDEX(Pilots!$B$2:$B$51,MATCH(F389,Pilots!$A$2:$A$51,0)),""))</f>
      </c>
      <c r="J389" s="13">
        <f>IF(I389="","",IFERROR(INDEX(Aircraft!$D$2:$D$51,MATCH(I389,Aircraft!$A$2:$A$51,0)),""))</f>
      </c>
      <c r="K389" s="13">
        <f>IF(I389="","",IFERROR(INDEX(Aircraft!$C$2:$C$51,MATCH(I389,Aircraft!$A$2:$A$51,0)),""))</f>
      </c>
      <c r="Z389" s="14"/>
    </row>
    <row r="390" spans="2:26" x14ac:dyDescent="0.25">
      <c r="B390" s="10"/>
      <c r="C390" s="11"/>
      <c r="D390" s="11"/>
      <c r="E390" s="12">
        <f>IF(OR(C390="",D390=""),"",ROUND(MOD(D390-C390,1)*1440,0))</f>
      </c>
      <c r="G390" s="13">
        <f>IF(F390="","",IFERROR(INDEX(Pilots!$B$2:$B$51,MATCH(F390,Pilots!$A$2:$A$51,0)),""))</f>
      </c>
      <c r="J390" s="13">
        <f>IF(I390="","",IFERROR(INDEX(Aircraft!$D$2:$D$51,MATCH(I390,Aircraft!$A$2:$A$51,0)),""))</f>
      </c>
      <c r="K390" s="13">
        <f>IF(I390="","",IFERROR(INDEX(Aircraft!$C$2:$C$51,MATCH(I390,Aircraft!$A$2:$A$51,0)),""))</f>
      </c>
      <c r="Z390" s="14"/>
    </row>
    <row r="391" spans="2:26" x14ac:dyDescent="0.25">
      <c r="B391" s="10"/>
      <c r="C391" s="11"/>
      <c r="D391" s="11"/>
      <c r="E391" s="12">
        <f>IF(OR(C391="",D391=""),"",ROUND(MOD(D391-C391,1)*1440,0))</f>
      </c>
      <c r="G391" s="13">
        <f>IF(F391="","",IFERROR(INDEX(Pilots!$B$2:$B$51,MATCH(F391,Pilots!$A$2:$A$51,0)),""))</f>
      </c>
      <c r="J391" s="13">
        <f>IF(I391="","",IFERROR(INDEX(Aircraft!$D$2:$D$51,MATCH(I391,Aircraft!$A$2:$A$51,0)),""))</f>
      </c>
      <c r="K391" s="13">
        <f>IF(I391="","",IFERROR(INDEX(Aircraft!$C$2:$C$51,MATCH(I391,Aircraft!$A$2:$A$51,0)),""))</f>
      </c>
      <c r="Z391" s="14"/>
    </row>
    <row r="392" spans="2:26" x14ac:dyDescent="0.25">
      <c r="B392" s="10"/>
      <c r="C392" s="11"/>
      <c r="D392" s="11"/>
      <c r="E392" s="12">
        <f>IF(OR(C392="",D392=""),"",ROUND(MOD(D392-C392,1)*1440,0))</f>
      </c>
      <c r="G392" s="13">
        <f>IF(F392="","",IFERROR(INDEX(Pilots!$B$2:$B$51,MATCH(F392,Pilots!$A$2:$A$51,0)),""))</f>
      </c>
      <c r="J392" s="13">
        <f>IF(I392="","",IFERROR(INDEX(Aircraft!$D$2:$D$51,MATCH(I392,Aircraft!$A$2:$A$51,0)),""))</f>
      </c>
      <c r="K392" s="13">
        <f>IF(I392="","",IFERROR(INDEX(Aircraft!$C$2:$C$51,MATCH(I392,Aircraft!$A$2:$A$51,0)),""))</f>
      </c>
      <c r="Z392" s="14"/>
    </row>
    <row r="393" spans="2:26" x14ac:dyDescent="0.25">
      <c r="B393" s="10"/>
      <c r="C393" s="11"/>
      <c r="D393" s="11"/>
      <c r="E393" s="12">
        <f>IF(OR(C393="",D393=""),"",ROUND(MOD(D393-C393,1)*1440,0))</f>
      </c>
      <c r="G393" s="13">
        <f>IF(F393="","",IFERROR(INDEX(Pilots!$B$2:$B$51,MATCH(F393,Pilots!$A$2:$A$51,0)),""))</f>
      </c>
      <c r="J393" s="13">
        <f>IF(I393="","",IFERROR(INDEX(Aircraft!$D$2:$D$51,MATCH(I393,Aircraft!$A$2:$A$51,0)),""))</f>
      </c>
      <c r="K393" s="13">
        <f>IF(I393="","",IFERROR(INDEX(Aircraft!$C$2:$C$51,MATCH(I393,Aircraft!$A$2:$A$51,0)),""))</f>
      </c>
      <c r="Z393" s="14"/>
    </row>
    <row r="394" spans="2:26" x14ac:dyDescent="0.25">
      <c r="B394" s="10"/>
      <c r="C394" s="11"/>
      <c r="D394" s="11"/>
      <c r="E394" s="12">
        <f>IF(OR(C394="",D394=""),"",ROUND(MOD(D394-C394,1)*1440,0))</f>
      </c>
      <c r="G394" s="13">
        <f>IF(F394="","",IFERROR(INDEX(Pilots!$B$2:$B$51,MATCH(F394,Pilots!$A$2:$A$51,0)),""))</f>
      </c>
      <c r="J394" s="13">
        <f>IF(I394="","",IFERROR(INDEX(Aircraft!$D$2:$D$51,MATCH(I394,Aircraft!$A$2:$A$51,0)),""))</f>
      </c>
      <c r="K394" s="13">
        <f>IF(I394="","",IFERROR(INDEX(Aircraft!$C$2:$C$51,MATCH(I394,Aircraft!$A$2:$A$51,0)),""))</f>
      </c>
      <c r="Z394" s="14"/>
    </row>
    <row r="395" spans="2:26" x14ac:dyDescent="0.25">
      <c r="B395" s="10"/>
      <c r="C395" s="11"/>
      <c r="D395" s="11"/>
      <c r="E395" s="12">
        <f>IF(OR(C395="",D395=""),"",ROUND(MOD(D395-C395,1)*1440,0))</f>
      </c>
      <c r="G395" s="13">
        <f>IF(F395="","",IFERROR(INDEX(Pilots!$B$2:$B$51,MATCH(F395,Pilots!$A$2:$A$51,0)),""))</f>
      </c>
      <c r="J395" s="13">
        <f>IF(I395="","",IFERROR(INDEX(Aircraft!$D$2:$D$51,MATCH(I395,Aircraft!$A$2:$A$51,0)),""))</f>
      </c>
      <c r="K395" s="13">
        <f>IF(I395="","",IFERROR(INDEX(Aircraft!$C$2:$C$51,MATCH(I395,Aircraft!$A$2:$A$51,0)),""))</f>
      </c>
      <c r="Z395" s="14"/>
    </row>
    <row r="396" spans="2:26" x14ac:dyDescent="0.25">
      <c r="B396" s="10"/>
      <c r="C396" s="11"/>
      <c r="D396" s="11"/>
      <c r="E396" s="12">
        <f>IF(OR(C396="",D396=""),"",ROUND(MOD(D396-C396,1)*1440,0))</f>
      </c>
      <c r="G396" s="13">
        <f>IF(F396="","",IFERROR(INDEX(Pilots!$B$2:$B$51,MATCH(F396,Pilots!$A$2:$A$51,0)),""))</f>
      </c>
      <c r="J396" s="13">
        <f>IF(I396="","",IFERROR(INDEX(Aircraft!$D$2:$D$51,MATCH(I396,Aircraft!$A$2:$A$51,0)),""))</f>
      </c>
      <c r="K396" s="13">
        <f>IF(I396="","",IFERROR(INDEX(Aircraft!$C$2:$C$51,MATCH(I396,Aircraft!$A$2:$A$51,0)),""))</f>
      </c>
      <c r="Z396" s="14"/>
    </row>
    <row r="397" spans="2:26" x14ac:dyDescent="0.25">
      <c r="B397" s="10"/>
      <c r="C397" s="11"/>
      <c r="D397" s="11"/>
      <c r="E397" s="12">
        <f>IF(OR(C397="",D397=""),"",ROUND(MOD(D397-C397,1)*1440,0))</f>
      </c>
      <c r="G397" s="13">
        <f>IF(F397="","",IFERROR(INDEX(Pilots!$B$2:$B$51,MATCH(F397,Pilots!$A$2:$A$51,0)),""))</f>
      </c>
      <c r="J397" s="13">
        <f>IF(I397="","",IFERROR(INDEX(Aircraft!$D$2:$D$51,MATCH(I397,Aircraft!$A$2:$A$51,0)),""))</f>
      </c>
      <c r="K397" s="13">
        <f>IF(I397="","",IFERROR(INDEX(Aircraft!$C$2:$C$51,MATCH(I397,Aircraft!$A$2:$A$51,0)),""))</f>
      </c>
      <c r="Z397" s="14"/>
    </row>
    <row r="398" spans="2:26" x14ac:dyDescent="0.25">
      <c r="B398" s="10"/>
      <c r="C398" s="11"/>
      <c r="D398" s="11"/>
      <c r="E398" s="12">
        <f>IF(OR(C398="",D398=""),"",ROUND(MOD(D398-C398,1)*1440,0))</f>
      </c>
      <c r="G398" s="13">
        <f>IF(F398="","",IFERROR(INDEX(Pilots!$B$2:$B$51,MATCH(F398,Pilots!$A$2:$A$51,0)),""))</f>
      </c>
      <c r="J398" s="13">
        <f>IF(I398="","",IFERROR(INDEX(Aircraft!$D$2:$D$51,MATCH(I398,Aircraft!$A$2:$A$51,0)),""))</f>
      </c>
      <c r="K398" s="13">
        <f>IF(I398="","",IFERROR(INDEX(Aircraft!$C$2:$C$51,MATCH(I398,Aircraft!$A$2:$A$51,0)),""))</f>
      </c>
      <c r="Z398" s="14"/>
    </row>
    <row r="399" spans="2:26" x14ac:dyDescent="0.25">
      <c r="B399" s="10"/>
      <c r="C399" s="11"/>
      <c r="D399" s="11"/>
      <c r="E399" s="12">
        <f>IF(OR(C399="",D399=""),"",ROUND(MOD(D399-C399,1)*1440,0))</f>
      </c>
      <c r="G399" s="13">
        <f>IF(F399="","",IFERROR(INDEX(Pilots!$B$2:$B$51,MATCH(F399,Pilots!$A$2:$A$51,0)),""))</f>
      </c>
      <c r="J399" s="13">
        <f>IF(I399="","",IFERROR(INDEX(Aircraft!$D$2:$D$51,MATCH(I399,Aircraft!$A$2:$A$51,0)),""))</f>
      </c>
      <c r="K399" s="13">
        <f>IF(I399="","",IFERROR(INDEX(Aircraft!$C$2:$C$51,MATCH(I399,Aircraft!$A$2:$A$51,0)),""))</f>
      </c>
      <c r="Z399" s="14"/>
    </row>
    <row r="400" spans="2:26" x14ac:dyDescent="0.25">
      <c r="B400" s="10"/>
      <c r="C400" s="11"/>
      <c r="D400" s="11"/>
      <c r="E400" s="12">
        <f>IF(OR(C400="",D400=""),"",ROUND(MOD(D400-C400,1)*1440,0))</f>
      </c>
      <c r="G400" s="13">
        <f>IF(F400="","",IFERROR(INDEX(Pilots!$B$2:$B$51,MATCH(F400,Pilots!$A$2:$A$51,0)),""))</f>
      </c>
      <c r="J400" s="13">
        <f>IF(I400="","",IFERROR(INDEX(Aircraft!$D$2:$D$51,MATCH(I400,Aircraft!$A$2:$A$51,0)),""))</f>
      </c>
      <c r="K400" s="13">
        <f>IF(I400="","",IFERROR(INDEX(Aircraft!$C$2:$C$51,MATCH(I400,Aircraft!$A$2:$A$51,0)),""))</f>
      </c>
      <c r="Z400" s="14"/>
    </row>
    <row r="401" spans="2:26" x14ac:dyDescent="0.25">
      <c r="B401" s="10"/>
      <c r="C401" s="11"/>
      <c r="D401" s="11"/>
      <c r="E401" s="12">
        <f>IF(OR(C401="",D401=""),"",ROUND(MOD(D401-C401,1)*1440,0))</f>
      </c>
      <c r="G401" s="13">
        <f>IF(F401="","",IFERROR(INDEX(Pilots!$B$2:$B$51,MATCH(F401,Pilots!$A$2:$A$51,0)),""))</f>
      </c>
      <c r="J401" s="13">
        <f>IF(I401="","",IFERROR(INDEX(Aircraft!$D$2:$D$51,MATCH(I401,Aircraft!$A$2:$A$51,0)),""))</f>
      </c>
      <c r="K401" s="13">
        <f>IF(I401="","",IFERROR(INDEX(Aircraft!$C$2:$C$51,MATCH(I401,Aircraft!$A$2:$A$51,0)),""))</f>
      </c>
      <c r="Z401" s="14"/>
    </row>
    <row r="402" spans="2:26" x14ac:dyDescent="0.25">
      <c r="B402" s="10"/>
      <c r="C402" s="11"/>
      <c r="D402" s="11"/>
      <c r="E402" s="12">
        <f>IF(OR(C402="",D402=""),"",ROUND(MOD(D402-C402,1)*1440,0))</f>
      </c>
      <c r="G402" s="13">
        <f>IF(F402="","",IFERROR(INDEX(Pilots!$B$2:$B$51,MATCH(F402,Pilots!$A$2:$A$51,0)),""))</f>
      </c>
      <c r="J402" s="13">
        <f>IF(I402="","",IFERROR(INDEX(Aircraft!$D$2:$D$51,MATCH(I402,Aircraft!$A$2:$A$51,0)),""))</f>
      </c>
      <c r="K402" s="13">
        <f>IF(I402="","",IFERROR(INDEX(Aircraft!$C$2:$C$51,MATCH(I402,Aircraft!$A$2:$A$51,0)),""))</f>
      </c>
      <c r="Z402" s="14"/>
    </row>
    <row r="403" spans="2:26" x14ac:dyDescent="0.25">
      <c r="B403" s="10"/>
      <c r="C403" s="11"/>
      <c r="D403" s="11"/>
      <c r="E403" s="12">
        <f>IF(OR(C403="",D403=""),"",ROUND(MOD(D403-C403,1)*1440,0))</f>
      </c>
      <c r="G403" s="13">
        <f>IF(F403="","",IFERROR(INDEX(Pilots!$B$2:$B$51,MATCH(F403,Pilots!$A$2:$A$51,0)),""))</f>
      </c>
      <c r="J403" s="13">
        <f>IF(I403="","",IFERROR(INDEX(Aircraft!$D$2:$D$51,MATCH(I403,Aircraft!$A$2:$A$51,0)),""))</f>
      </c>
      <c r="K403" s="13">
        <f>IF(I403="","",IFERROR(INDEX(Aircraft!$C$2:$C$51,MATCH(I403,Aircraft!$A$2:$A$51,0)),""))</f>
      </c>
      <c r="Z403" s="14"/>
    </row>
    <row r="404" spans="2:26" x14ac:dyDescent="0.25">
      <c r="B404" s="10"/>
      <c r="C404" s="11"/>
      <c r="D404" s="11"/>
      <c r="E404" s="12">
        <f>IF(OR(C404="",D404=""),"",ROUND(MOD(D404-C404,1)*1440,0))</f>
      </c>
      <c r="G404" s="13">
        <f>IF(F404="","",IFERROR(INDEX(Pilots!$B$2:$B$51,MATCH(F404,Pilots!$A$2:$A$51,0)),""))</f>
      </c>
      <c r="J404" s="13">
        <f>IF(I404="","",IFERROR(INDEX(Aircraft!$D$2:$D$51,MATCH(I404,Aircraft!$A$2:$A$51,0)),""))</f>
      </c>
      <c r="K404" s="13">
        <f>IF(I404="","",IFERROR(INDEX(Aircraft!$C$2:$C$51,MATCH(I404,Aircraft!$A$2:$A$51,0)),""))</f>
      </c>
      <c r="Z404" s="14"/>
    </row>
    <row r="405" spans="2:26" x14ac:dyDescent="0.25">
      <c r="B405" s="10"/>
      <c r="C405" s="11"/>
      <c r="D405" s="11"/>
      <c r="E405" s="12">
        <f>IF(OR(C405="",D405=""),"",ROUND(MOD(D405-C405,1)*1440,0))</f>
      </c>
      <c r="G405" s="13">
        <f>IF(F405="","",IFERROR(INDEX(Pilots!$B$2:$B$51,MATCH(F405,Pilots!$A$2:$A$51,0)),""))</f>
      </c>
      <c r="J405" s="13">
        <f>IF(I405="","",IFERROR(INDEX(Aircraft!$D$2:$D$51,MATCH(I405,Aircraft!$A$2:$A$51,0)),""))</f>
      </c>
      <c r="K405" s="13">
        <f>IF(I405="","",IFERROR(INDEX(Aircraft!$C$2:$C$51,MATCH(I405,Aircraft!$A$2:$A$51,0)),""))</f>
      </c>
      <c r="Z405" s="14"/>
    </row>
    <row r="406" spans="2:26" x14ac:dyDescent="0.25">
      <c r="B406" s="10"/>
      <c r="C406" s="11"/>
      <c r="D406" s="11"/>
      <c r="E406" s="12">
        <f>IF(OR(C406="",D406=""),"",ROUND(MOD(D406-C406,1)*1440,0))</f>
      </c>
      <c r="G406" s="13">
        <f>IF(F406="","",IFERROR(INDEX(Pilots!$B$2:$B$51,MATCH(F406,Pilots!$A$2:$A$51,0)),""))</f>
      </c>
      <c r="J406" s="13">
        <f>IF(I406="","",IFERROR(INDEX(Aircraft!$D$2:$D$51,MATCH(I406,Aircraft!$A$2:$A$51,0)),""))</f>
      </c>
      <c r="K406" s="13">
        <f>IF(I406="","",IFERROR(INDEX(Aircraft!$C$2:$C$51,MATCH(I406,Aircraft!$A$2:$A$51,0)),""))</f>
      </c>
      <c r="Z406" s="14"/>
    </row>
    <row r="407" spans="2:26" x14ac:dyDescent="0.25">
      <c r="B407" s="10"/>
      <c r="C407" s="11"/>
      <c r="D407" s="11"/>
      <c r="E407" s="12">
        <f>IF(OR(C407="",D407=""),"",ROUND(MOD(D407-C407,1)*1440,0))</f>
      </c>
      <c r="G407" s="13">
        <f>IF(F407="","",IFERROR(INDEX(Pilots!$B$2:$B$51,MATCH(F407,Pilots!$A$2:$A$51,0)),""))</f>
      </c>
      <c r="J407" s="13">
        <f>IF(I407="","",IFERROR(INDEX(Aircraft!$D$2:$D$51,MATCH(I407,Aircraft!$A$2:$A$51,0)),""))</f>
      </c>
      <c r="K407" s="13">
        <f>IF(I407="","",IFERROR(INDEX(Aircraft!$C$2:$C$51,MATCH(I407,Aircraft!$A$2:$A$51,0)),""))</f>
      </c>
      <c r="Z407" s="14"/>
    </row>
    <row r="408" spans="2:26" x14ac:dyDescent="0.25">
      <c r="B408" s="10"/>
      <c r="C408" s="11"/>
      <c r="D408" s="11"/>
      <c r="E408" s="12">
        <f>IF(OR(C408="",D408=""),"",ROUND(MOD(D408-C408,1)*1440,0))</f>
      </c>
      <c r="G408" s="13">
        <f>IF(F408="","",IFERROR(INDEX(Pilots!$B$2:$B$51,MATCH(F408,Pilots!$A$2:$A$51,0)),""))</f>
      </c>
      <c r="J408" s="13">
        <f>IF(I408="","",IFERROR(INDEX(Aircraft!$D$2:$D$51,MATCH(I408,Aircraft!$A$2:$A$51,0)),""))</f>
      </c>
      <c r="K408" s="13">
        <f>IF(I408="","",IFERROR(INDEX(Aircraft!$C$2:$C$51,MATCH(I408,Aircraft!$A$2:$A$51,0)),""))</f>
      </c>
      <c r="Z408" s="14"/>
    </row>
    <row r="409" spans="2:26" x14ac:dyDescent="0.25">
      <c r="B409" s="10"/>
      <c r="C409" s="11"/>
      <c r="D409" s="11"/>
      <c r="E409" s="12">
        <f>IF(OR(C409="",D409=""),"",ROUND(MOD(D409-C409,1)*1440,0))</f>
      </c>
      <c r="G409" s="13">
        <f>IF(F409="","",IFERROR(INDEX(Pilots!$B$2:$B$51,MATCH(F409,Pilots!$A$2:$A$51,0)),""))</f>
      </c>
      <c r="J409" s="13">
        <f>IF(I409="","",IFERROR(INDEX(Aircraft!$D$2:$D$51,MATCH(I409,Aircraft!$A$2:$A$51,0)),""))</f>
      </c>
      <c r="K409" s="13">
        <f>IF(I409="","",IFERROR(INDEX(Aircraft!$C$2:$C$51,MATCH(I409,Aircraft!$A$2:$A$51,0)),""))</f>
      </c>
      <c r="Z409" s="14"/>
    </row>
    <row r="410" spans="2:26" x14ac:dyDescent="0.25">
      <c r="B410" s="10"/>
      <c r="C410" s="11"/>
      <c r="D410" s="11"/>
      <c r="E410" s="12">
        <f>IF(OR(C410="",D410=""),"",ROUND(MOD(D410-C410,1)*1440,0))</f>
      </c>
      <c r="G410" s="13">
        <f>IF(F410="","",IFERROR(INDEX(Pilots!$B$2:$B$51,MATCH(F410,Pilots!$A$2:$A$51,0)),""))</f>
      </c>
      <c r="J410" s="13">
        <f>IF(I410="","",IFERROR(INDEX(Aircraft!$D$2:$D$51,MATCH(I410,Aircraft!$A$2:$A$51,0)),""))</f>
      </c>
      <c r="K410" s="13">
        <f>IF(I410="","",IFERROR(INDEX(Aircraft!$C$2:$C$51,MATCH(I410,Aircraft!$A$2:$A$51,0)),""))</f>
      </c>
      <c r="Z410" s="14"/>
    </row>
    <row r="411" spans="2:26" x14ac:dyDescent="0.25">
      <c r="B411" s="10"/>
      <c r="C411" s="11"/>
      <c r="D411" s="11"/>
      <c r="E411" s="12">
        <f>IF(OR(C411="",D411=""),"",ROUND(MOD(D411-C411,1)*1440,0))</f>
      </c>
      <c r="G411" s="13">
        <f>IF(F411="","",IFERROR(INDEX(Pilots!$B$2:$B$51,MATCH(F411,Pilots!$A$2:$A$51,0)),""))</f>
      </c>
      <c r="J411" s="13">
        <f>IF(I411="","",IFERROR(INDEX(Aircraft!$D$2:$D$51,MATCH(I411,Aircraft!$A$2:$A$51,0)),""))</f>
      </c>
      <c r="K411" s="13">
        <f>IF(I411="","",IFERROR(INDEX(Aircraft!$C$2:$C$51,MATCH(I411,Aircraft!$A$2:$A$51,0)),""))</f>
      </c>
      <c r="Z411" s="14"/>
    </row>
    <row r="412" spans="2:26" x14ac:dyDescent="0.25">
      <c r="B412" s="10"/>
      <c r="C412" s="11"/>
      <c r="D412" s="11"/>
      <c r="E412" s="12">
        <f>IF(OR(C412="",D412=""),"",ROUND(MOD(D412-C412,1)*1440,0))</f>
      </c>
      <c r="G412" s="13">
        <f>IF(F412="","",IFERROR(INDEX(Pilots!$B$2:$B$51,MATCH(F412,Pilots!$A$2:$A$51,0)),""))</f>
      </c>
      <c r="J412" s="13">
        <f>IF(I412="","",IFERROR(INDEX(Aircraft!$D$2:$D$51,MATCH(I412,Aircraft!$A$2:$A$51,0)),""))</f>
      </c>
      <c r="K412" s="13">
        <f>IF(I412="","",IFERROR(INDEX(Aircraft!$C$2:$C$51,MATCH(I412,Aircraft!$A$2:$A$51,0)),""))</f>
      </c>
      <c r="Z412" s="14"/>
    </row>
    <row r="413" spans="2:26" x14ac:dyDescent="0.25">
      <c r="B413" s="10"/>
      <c r="C413" s="11"/>
      <c r="D413" s="11"/>
      <c r="E413" s="12">
        <f>IF(OR(C413="",D413=""),"",ROUND(MOD(D413-C413,1)*1440,0))</f>
      </c>
      <c r="G413" s="13">
        <f>IF(F413="","",IFERROR(INDEX(Pilots!$B$2:$B$51,MATCH(F413,Pilots!$A$2:$A$51,0)),""))</f>
      </c>
      <c r="J413" s="13">
        <f>IF(I413="","",IFERROR(INDEX(Aircraft!$D$2:$D$51,MATCH(I413,Aircraft!$A$2:$A$51,0)),""))</f>
      </c>
      <c r="K413" s="13">
        <f>IF(I413="","",IFERROR(INDEX(Aircraft!$C$2:$C$51,MATCH(I413,Aircraft!$A$2:$A$51,0)),""))</f>
      </c>
      <c r="Z413" s="14"/>
    </row>
    <row r="414" spans="2:26" x14ac:dyDescent="0.25">
      <c r="B414" s="10"/>
      <c r="C414" s="11"/>
      <c r="D414" s="11"/>
      <c r="E414" s="12">
        <f>IF(OR(C414="",D414=""),"",ROUND(MOD(D414-C414,1)*1440,0))</f>
      </c>
      <c r="G414" s="13">
        <f>IF(F414="","",IFERROR(INDEX(Pilots!$B$2:$B$51,MATCH(F414,Pilots!$A$2:$A$51,0)),""))</f>
      </c>
      <c r="J414" s="13">
        <f>IF(I414="","",IFERROR(INDEX(Aircraft!$D$2:$D$51,MATCH(I414,Aircraft!$A$2:$A$51,0)),""))</f>
      </c>
      <c r="K414" s="13">
        <f>IF(I414="","",IFERROR(INDEX(Aircraft!$C$2:$C$51,MATCH(I414,Aircraft!$A$2:$A$51,0)),""))</f>
      </c>
      <c r="Z414" s="14"/>
    </row>
    <row r="415" spans="2:26" x14ac:dyDescent="0.25">
      <c r="B415" s="10"/>
      <c r="C415" s="11"/>
      <c r="D415" s="11"/>
      <c r="E415" s="12">
        <f>IF(OR(C415="",D415=""),"",ROUND(MOD(D415-C415,1)*1440,0))</f>
      </c>
      <c r="G415" s="13">
        <f>IF(F415="","",IFERROR(INDEX(Pilots!$B$2:$B$51,MATCH(F415,Pilots!$A$2:$A$51,0)),""))</f>
      </c>
      <c r="J415" s="13">
        <f>IF(I415="","",IFERROR(INDEX(Aircraft!$D$2:$D$51,MATCH(I415,Aircraft!$A$2:$A$51,0)),""))</f>
      </c>
      <c r="K415" s="13">
        <f>IF(I415="","",IFERROR(INDEX(Aircraft!$C$2:$C$51,MATCH(I415,Aircraft!$A$2:$A$51,0)),""))</f>
      </c>
      <c r="Z415" s="14"/>
    </row>
    <row r="416" spans="2:26" x14ac:dyDescent="0.25">
      <c r="B416" s="10"/>
      <c r="C416" s="11"/>
      <c r="D416" s="11"/>
      <c r="E416" s="12">
        <f>IF(OR(C416="",D416=""),"",ROUND(MOD(D416-C416,1)*1440,0))</f>
      </c>
      <c r="G416" s="13">
        <f>IF(F416="","",IFERROR(INDEX(Pilots!$B$2:$B$51,MATCH(F416,Pilots!$A$2:$A$51,0)),""))</f>
      </c>
      <c r="J416" s="13">
        <f>IF(I416="","",IFERROR(INDEX(Aircraft!$D$2:$D$51,MATCH(I416,Aircraft!$A$2:$A$51,0)),""))</f>
      </c>
      <c r="K416" s="13">
        <f>IF(I416="","",IFERROR(INDEX(Aircraft!$C$2:$C$51,MATCH(I416,Aircraft!$A$2:$A$51,0)),""))</f>
      </c>
      <c r="Z416" s="14"/>
    </row>
    <row r="417" spans="2:26" x14ac:dyDescent="0.25">
      <c r="B417" s="10"/>
      <c r="C417" s="11"/>
      <c r="D417" s="11"/>
      <c r="E417" s="12">
        <f>IF(OR(C417="",D417=""),"",ROUND(MOD(D417-C417,1)*1440,0))</f>
      </c>
      <c r="G417" s="13">
        <f>IF(F417="","",IFERROR(INDEX(Pilots!$B$2:$B$51,MATCH(F417,Pilots!$A$2:$A$51,0)),""))</f>
      </c>
      <c r="J417" s="13">
        <f>IF(I417="","",IFERROR(INDEX(Aircraft!$D$2:$D$51,MATCH(I417,Aircraft!$A$2:$A$51,0)),""))</f>
      </c>
      <c r="K417" s="13">
        <f>IF(I417="","",IFERROR(INDEX(Aircraft!$C$2:$C$51,MATCH(I417,Aircraft!$A$2:$A$51,0)),""))</f>
      </c>
      <c r="Z417" s="14"/>
    </row>
    <row r="418" spans="2:26" x14ac:dyDescent="0.25">
      <c r="B418" s="10"/>
      <c r="C418" s="11"/>
      <c r="D418" s="11"/>
      <c r="E418" s="12">
        <f>IF(OR(C418="",D418=""),"",ROUND(MOD(D418-C418,1)*1440,0))</f>
      </c>
      <c r="G418" s="13">
        <f>IF(F418="","",IFERROR(INDEX(Pilots!$B$2:$B$51,MATCH(F418,Pilots!$A$2:$A$51,0)),""))</f>
      </c>
      <c r="J418" s="13">
        <f>IF(I418="","",IFERROR(INDEX(Aircraft!$D$2:$D$51,MATCH(I418,Aircraft!$A$2:$A$51,0)),""))</f>
      </c>
      <c r="K418" s="13">
        <f>IF(I418="","",IFERROR(INDEX(Aircraft!$C$2:$C$51,MATCH(I418,Aircraft!$A$2:$A$51,0)),""))</f>
      </c>
      <c r="Z418" s="14"/>
    </row>
    <row r="419" spans="2:26" x14ac:dyDescent="0.25">
      <c r="B419" s="10"/>
      <c r="C419" s="11"/>
      <c r="D419" s="11"/>
      <c r="E419" s="12">
        <f>IF(OR(C419="",D419=""),"",ROUND(MOD(D419-C419,1)*1440,0))</f>
      </c>
      <c r="G419" s="13">
        <f>IF(F419="","",IFERROR(INDEX(Pilots!$B$2:$B$51,MATCH(F419,Pilots!$A$2:$A$51,0)),""))</f>
      </c>
      <c r="J419" s="13">
        <f>IF(I419="","",IFERROR(INDEX(Aircraft!$D$2:$D$51,MATCH(I419,Aircraft!$A$2:$A$51,0)),""))</f>
      </c>
      <c r="K419" s="13">
        <f>IF(I419="","",IFERROR(INDEX(Aircraft!$C$2:$C$51,MATCH(I419,Aircraft!$A$2:$A$51,0)),""))</f>
      </c>
      <c r="Z419" s="14"/>
    </row>
    <row r="420" spans="2:26" x14ac:dyDescent="0.25">
      <c r="B420" s="10"/>
      <c r="C420" s="11"/>
      <c r="D420" s="11"/>
      <c r="E420" s="12">
        <f>IF(OR(C420="",D420=""),"",ROUND(MOD(D420-C420,1)*1440,0))</f>
      </c>
      <c r="G420" s="13">
        <f>IF(F420="","",IFERROR(INDEX(Pilots!$B$2:$B$51,MATCH(F420,Pilots!$A$2:$A$51,0)),""))</f>
      </c>
      <c r="J420" s="13">
        <f>IF(I420="","",IFERROR(INDEX(Aircraft!$D$2:$D$51,MATCH(I420,Aircraft!$A$2:$A$51,0)),""))</f>
      </c>
      <c r="K420" s="13">
        <f>IF(I420="","",IFERROR(INDEX(Aircraft!$C$2:$C$51,MATCH(I420,Aircraft!$A$2:$A$51,0)),""))</f>
      </c>
      <c r="Z420" s="14"/>
    </row>
    <row r="421" spans="2:26" x14ac:dyDescent="0.25">
      <c r="B421" s="10"/>
      <c r="C421" s="11"/>
      <c r="D421" s="11"/>
      <c r="E421" s="12">
        <f>IF(OR(C421="",D421=""),"",ROUND(MOD(D421-C421,1)*1440,0))</f>
      </c>
      <c r="G421" s="13">
        <f>IF(F421="","",IFERROR(INDEX(Pilots!$B$2:$B$51,MATCH(F421,Pilots!$A$2:$A$51,0)),""))</f>
      </c>
      <c r="J421" s="13">
        <f>IF(I421="","",IFERROR(INDEX(Aircraft!$D$2:$D$51,MATCH(I421,Aircraft!$A$2:$A$51,0)),""))</f>
      </c>
      <c r="K421" s="13">
        <f>IF(I421="","",IFERROR(INDEX(Aircraft!$C$2:$C$51,MATCH(I421,Aircraft!$A$2:$A$51,0)),""))</f>
      </c>
      <c r="Z421" s="14"/>
    </row>
    <row r="422" spans="2:26" x14ac:dyDescent="0.25">
      <c r="B422" s="10"/>
      <c r="C422" s="11"/>
      <c r="D422" s="11"/>
      <c r="E422" s="12">
        <f>IF(OR(C422="",D422=""),"",ROUND(MOD(D422-C422,1)*1440,0))</f>
      </c>
      <c r="G422" s="13">
        <f>IF(F422="","",IFERROR(INDEX(Pilots!$B$2:$B$51,MATCH(F422,Pilots!$A$2:$A$51,0)),""))</f>
      </c>
      <c r="J422" s="13">
        <f>IF(I422="","",IFERROR(INDEX(Aircraft!$D$2:$D$51,MATCH(I422,Aircraft!$A$2:$A$51,0)),""))</f>
      </c>
      <c r="K422" s="13">
        <f>IF(I422="","",IFERROR(INDEX(Aircraft!$C$2:$C$51,MATCH(I422,Aircraft!$A$2:$A$51,0)),""))</f>
      </c>
      <c r="Z422" s="14"/>
    </row>
    <row r="423" spans="2:26" x14ac:dyDescent="0.25">
      <c r="B423" s="10"/>
      <c r="C423" s="11"/>
      <c r="D423" s="11"/>
      <c r="E423" s="12">
        <f>IF(OR(C423="",D423=""),"",ROUND(MOD(D423-C423,1)*1440,0))</f>
      </c>
      <c r="G423" s="13">
        <f>IF(F423="","",IFERROR(INDEX(Pilots!$B$2:$B$51,MATCH(F423,Pilots!$A$2:$A$51,0)),""))</f>
      </c>
      <c r="J423" s="13">
        <f>IF(I423="","",IFERROR(INDEX(Aircraft!$D$2:$D$51,MATCH(I423,Aircraft!$A$2:$A$51,0)),""))</f>
      </c>
      <c r="K423" s="13">
        <f>IF(I423="","",IFERROR(INDEX(Aircraft!$C$2:$C$51,MATCH(I423,Aircraft!$A$2:$A$51,0)),""))</f>
      </c>
      <c r="Z423" s="14"/>
    </row>
    <row r="424" spans="2:26" x14ac:dyDescent="0.25">
      <c r="B424" s="10"/>
      <c r="C424" s="11"/>
      <c r="D424" s="11"/>
      <c r="E424" s="12">
        <f>IF(OR(C424="",D424=""),"",ROUND(MOD(D424-C424,1)*1440,0))</f>
      </c>
      <c r="G424" s="13">
        <f>IF(F424="","",IFERROR(INDEX(Pilots!$B$2:$B$51,MATCH(F424,Pilots!$A$2:$A$51,0)),""))</f>
      </c>
      <c r="J424" s="13">
        <f>IF(I424="","",IFERROR(INDEX(Aircraft!$D$2:$D$51,MATCH(I424,Aircraft!$A$2:$A$51,0)),""))</f>
      </c>
      <c r="K424" s="13">
        <f>IF(I424="","",IFERROR(INDEX(Aircraft!$C$2:$C$51,MATCH(I424,Aircraft!$A$2:$A$51,0)),""))</f>
      </c>
      <c r="Z424" s="14"/>
    </row>
    <row r="425" spans="2:26" x14ac:dyDescent="0.25">
      <c r="B425" s="10"/>
      <c r="C425" s="11"/>
      <c r="D425" s="11"/>
      <c r="E425" s="12">
        <f>IF(OR(C425="",D425=""),"",ROUND(MOD(D425-C425,1)*1440,0))</f>
      </c>
      <c r="G425" s="13">
        <f>IF(F425="","",IFERROR(INDEX(Pilots!$B$2:$B$51,MATCH(F425,Pilots!$A$2:$A$51,0)),""))</f>
      </c>
      <c r="J425" s="13">
        <f>IF(I425="","",IFERROR(INDEX(Aircraft!$D$2:$D$51,MATCH(I425,Aircraft!$A$2:$A$51,0)),""))</f>
      </c>
      <c r="K425" s="13">
        <f>IF(I425="","",IFERROR(INDEX(Aircraft!$C$2:$C$51,MATCH(I425,Aircraft!$A$2:$A$51,0)),""))</f>
      </c>
      <c r="Z425" s="14"/>
    </row>
    <row r="426" spans="2:26" x14ac:dyDescent="0.25">
      <c r="B426" s="10"/>
      <c r="C426" s="11"/>
      <c r="D426" s="11"/>
      <c r="E426" s="12">
        <f>IF(OR(C426="",D426=""),"",ROUND(MOD(D426-C426,1)*1440,0))</f>
      </c>
      <c r="G426" s="13">
        <f>IF(F426="","",IFERROR(INDEX(Pilots!$B$2:$B$51,MATCH(F426,Pilots!$A$2:$A$51,0)),""))</f>
      </c>
      <c r="J426" s="13">
        <f>IF(I426="","",IFERROR(INDEX(Aircraft!$D$2:$D$51,MATCH(I426,Aircraft!$A$2:$A$51,0)),""))</f>
      </c>
      <c r="K426" s="13">
        <f>IF(I426="","",IFERROR(INDEX(Aircraft!$C$2:$C$51,MATCH(I426,Aircraft!$A$2:$A$51,0)),""))</f>
      </c>
      <c r="Z426" s="14"/>
    </row>
    <row r="427" spans="2:26" x14ac:dyDescent="0.25">
      <c r="B427" s="10"/>
      <c r="C427" s="11"/>
      <c r="D427" s="11"/>
      <c r="E427" s="12">
        <f>IF(OR(C427="",D427=""),"",ROUND(MOD(D427-C427,1)*1440,0))</f>
      </c>
      <c r="G427" s="13">
        <f>IF(F427="","",IFERROR(INDEX(Pilots!$B$2:$B$51,MATCH(F427,Pilots!$A$2:$A$51,0)),""))</f>
      </c>
      <c r="J427" s="13">
        <f>IF(I427="","",IFERROR(INDEX(Aircraft!$D$2:$D$51,MATCH(I427,Aircraft!$A$2:$A$51,0)),""))</f>
      </c>
      <c r="K427" s="13">
        <f>IF(I427="","",IFERROR(INDEX(Aircraft!$C$2:$C$51,MATCH(I427,Aircraft!$A$2:$A$51,0)),""))</f>
      </c>
      <c r="Z427" s="14"/>
    </row>
    <row r="428" spans="2:26" x14ac:dyDescent="0.25">
      <c r="B428" s="10"/>
      <c r="C428" s="11"/>
      <c r="D428" s="11"/>
      <c r="E428" s="12">
        <f>IF(OR(C428="",D428=""),"",ROUND(MOD(D428-C428,1)*1440,0))</f>
      </c>
      <c r="G428" s="13">
        <f>IF(F428="","",IFERROR(INDEX(Pilots!$B$2:$B$51,MATCH(F428,Pilots!$A$2:$A$51,0)),""))</f>
      </c>
      <c r="J428" s="13">
        <f>IF(I428="","",IFERROR(INDEX(Aircraft!$D$2:$D$51,MATCH(I428,Aircraft!$A$2:$A$51,0)),""))</f>
      </c>
      <c r="K428" s="13">
        <f>IF(I428="","",IFERROR(INDEX(Aircraft!$C$2:$C$51,MATCH(I428,Aircraft!$A$2:$A$51,0)),""))</f>
      </c>
      <c r="Z428" s="14"/>
    </row>
    <row r="429" spans="2:26" x14ac:dyDescent="0.25">
      <c r="B429" s="10"/>
      <c r="C429" s="11"/>
      <c r="D429" s="11"/>
      <c r="E429" s="12">
        <f>IF(OR(C429="",D429=""),"",ROUND(MOD(D429-C429,1)*1440,0))</f>
      </c>
      <c r="G429" s="13">
        <f>IF(F429="","",IFERROR(INDEX(Pilots!$B$2:$B$51,MATCH(F429,Pilots!$A$2:$A$51,0)),""))</f>
      </c>
      <c r="J429" s="13">
        <f>IF(I429="","",IFERROR(INDEX(Aircraft!$D$2:$D$51,MATCH(I429,Aircraft!$A$2:$A$51,0)),""))</f>
      </c>
      <c r="K429" s="13">
        <f>IF(I429="","",IFERROR(INDEX(Aircraft!$C$2:$C$51,MATCH(I429,Aircraft!$A$2:$A$51,0)),""))</f>
      </c>
      <c r="Z429" s="14"/>
    </row>
    <row r="430" spans="2:26" x14ac:dyDescent="0.25">
      <c r="B430" s="10"/>
      <c r="C430" s="11"/>
      <c r="D430" s="11"/>
      <c r="E430" s="12">
        <f>IF(OR(C430="",D430=""),"",ROUND(MOD(D430-C430,1)*1440,0))</f>
      </c>
      <c r="G430" s="13">
        <f>IF(F430="","",IFERROR(INDEX(Pilots!$B$2:$B$51,MATCH(F430,Pilots!$A$2:$A$51,0)),""))</f>
      </c>
      <c r="J430" s="13">
        <f>IF(I430="","",IFERROR(INDEX(Aircraft!$D$2:$D$51,MATCH(I430,Aircraft!$A$2:$A$51,0)),""))</f>
      </c>
      <c r="K430" s="13">
        <f>IF(I430="","",IFERROR(INDEX(Aircraft!$C$2:$C$51,MATCH(I430,Aircraft!$A$2:$A$51,0)),""))</f>
      </c>
      <c r="Z430" s="14"/>
    </row>
    <row r="431" spans="2:26" x14ac:dyDescent="0.25">
      <c r="B431" s="10"/>
      <c r="C431" s="11"/>
      <c r="D431" s="11"/>
      <c r="E431" s="12">
        <f>IF(OR(C431="",D431=""),"",ROUND(MOD(D431-C431,1)*1440,0))</f>
      </c>
      <c r="G431" s="13">
        <f>IF(F431="","",IFERROR(INDEX(Pilots!$B$2:$B$51,MATCH(F431,Pilots!$A$2:$A$51,0)),""))</f>
      </c>
      <c r="J431" s="13">
        <f>IF(I431="","",IFERROR(INDEX(Aircraft!$D$2:$D$51,MATCH(I431,Aircraft!$A$2:$A$51,0)),""))</f>
      </c>
      <c r="K431" s="13">
        <f>IF(I431="","",IFERROR(INDEX(Aircraft!$C$2:$C$51,MATCH(I431,Aircraft!$A$2:$A$51,0)),""))</f>
      </c>
      <c r="Z431" s="14"/>
    </row>
    <row r="432" spans="2:26" x14ac:dyDescent="0.25">
      <c r="B432" s="10"/>
      <c r="C432" s="11"/>
      <c r="D432" s="11"/>
      <c r="E432" s="12">
        <f>IF(OR(C432="",D432=""),"",ROUND(MOD(D432-C432,1)*1440,0))</f>
      </c>
      <c r="G432" s="13">
        <f>IF(F432="","",IFERROR(INDEX(Pilots!$B$2:$B$51,MATCH(F432,Pilots!$A$2:$A$51,0)),""))</f>
      </c>
      <c r="J432" s="13">
        <f>IF(I432="","",IFERROR(INDEX(Aircraft!$D$2:$D$51,MATCH(I432,Aircraft!$A$2:$A$51,0)),""))</f>
      </c>
      <c r="K432" s="13">
        <f>IF(I432="","",IFERROR(INDEX(Aircraft!$C$2:$C$51,MATCH(I432,Aircraft!$A$2:$A$51,0)),""))</f>
      </c>
      <c r="Z432" s="14"/>
    </row>
    <row r="433" spans="2:26" x14ac:dyDescent="0.25">
      <c r="B433" s="10"/>
      <c r="C433" s="11"/>
      <c r="D433" s="11"/>
      <c r="E433" s="12">
        <f>IF(OR(C433="",D433=""),"",ROUND(MOD(D433-C433,1)*1440,0))</f>
      </c>
      <c r="G433" s="13">
        <f>IF(F433="","",IFERROR(INDEX(Pilots!$B$2:$B$51,MATCH(F433,Pilots!$A$2:$A$51,0)),""))</f>
      </c>
      <c r="J433" s="13">
        <f>IF(I433="","",IFERROR(INDEX(Aircraft!$D$2:$D$51,MATCH(I433,Aircraft!$A$2:$A$51,0)),""))</f>
      </c>
      <c r="K433" s="13">
        <f>IF(I433="","",IFERROR(INDEX(Aircraft!$C$2:$C$51,MATCH(I433,Aircraft!$A$2:$A$51,0)),""))</f>
      </c>
      <c r="Z433" s="14"/>
    </row>
    <row r="434" spans="2:26" x14ac:dyDescent="0.25">
      <c r="B434" s="10"/>
      <c r="C434" s="11"/>
      <c r="D434" s="11"/>
      <c r="E434" s="12">
        <f>IF(OR(C434="",D434=""),"",ROUND(MOD(D434-C434,1)*1440,0))</f>
      </c>
      <c r="G434" s="13">
        <f>IF(F434="","",IFERROR(INDEX(Pilots!$B$2:$B$51,MATCH(F434,Pilots!$A$2:$A$51,0)),""))</f>
      </c>
      <c r="J434" s="13">
        <f>IF(I434="","",IFERROR(INDEX(Aircraft!$D$2:$D$51,MATCH(I434,Aircraft!$A$2:$A$51,0)),""))</f>
      </c>
      <c r="K434" s="13">
        <f>IF(I434="","",IFERROR(INDEX(Aircraft!$C$2:$C$51,MATCH(I434,Aircraft!$A$2:$A$51,0)),""))</f>
      </c>
      <c r="Z434" s="14"/>
    </row>
    <row r="435" spans="2:26" x14ac:dyDescent="0.25">
      <c r="B435" s="10"/>
      <c r="C435" s="11"/>
      <c r="D435" s="11"/>
      <c r="E435" s="12">
        <f>IF(OR(C435="",D435=""),"",ROUND(MOD(D435-C435,1)*1440,0))</f>
      </c>
      <c r="G435" s="13">
        <f>IF(F435="","",IFERROR(INDEX(Pilots!$B$2:$B$51,MATCH(F435,Pilots!$A$2:$A$51,0)),""))</f>
      </c>
      <c r="J435" s="13">
        <f>IF(I435="","",IFERROR(INDEX(Aircraft!$D$2:$D$51,MATCH(I435,Aircraft!$A$2:$A$51,0)),""))</f>
      </c>
      <c r="K435" s="13">
        <f>IF(I435="","",IFERROR(INDEX(Aircraft!$C$2:$C$51,MATCH(I435,Aircraft!$A$2:$A$51,0)),""))</f>
      </c>
      <c r="Z435" s="14"/>
    </row>
    <row r="436" spans="2:26" x14ac:dyDescent="0.25">
      <c r="B436" s="10"/>
      <c r="C436" s="11"/>
      <c r="D436" s="11"/>
      <c r="E436" s="12">
        <f>IF(OR(C436="",D436=""),"",ROUND(MOD(D436-C436,1)*1440,0))</f>
      </c>
      <c r="G436" s="13">
        <f>IF(F436="","",IFERROR(INDEX(Pilots!$B$2:$B$51,MATCH(F436,Pilots!$A$2:$A$51,0)),""))</f>
      </c>
      <c r="J436" s="13">
        <f>IF(I436="","",IFERROR(INDEX(Aircraft!$D$2:$D$51,MATCH(I436,Aircraft!$A$2:$A$51,0)),""))</f>
      </c>
      <c r="K436" s="13">
        <f>IF(I436="","",IFERROR(INDEX(Aircraft!$C$2:$C$51,MATCH(I436,Aircraft!$A$2:$A$51,0)),""))</f>
      </c>
      <c r="Z436" s="14"/>
    </row>
    <row r="437" spans="2:26" x14ac:dyDescent="0.25">
      <c r="B437" s="10"/>
      <c r="C437" s="11"/>
      <c r="D437" s="11"/>
      <c r="E437" s="12">
        <f>IF(OR(C437="",D437=""),"",ROUND(MOD(D437-C437,1)*1440,0))</f>
      </c>
      <c r="G437" s="13">
        <f>IF(F437="","",IFERROR(INDEX(Pilots!$B$2:$B$51,MATCH(F437,Pilots!$A$2:$A$51,0)),""))</f>
      </c>
      <c r="J437" s="13">
        <f>IF(I437="","",IFERROR(INDEX(Aircraft!$D$2:$D$51,MATCH(I437,Aircraft!$A$2:$A$51,0)),""))</f>
      </c>
      <c r="K437" s="13">
        <f>IF(I437="","",IFERROR(INDEX(Aircraft!$C$2:$C$51,MATCH(I437,Aircraft!$A$2:$A$51,0)),""))</f>
      </c>
      <c r="Z437" s="14"/>
    </row>
    <row r="438" spans="2:26" x14ac:dyDescent="0.25">
      <c r="B438" s="10"/>
      <c r="C438" s="11"/>
      <c r="D438" s="11"/>
      <c r="E438" s="12">
        <f>IF(OR(C438="",D438=""),"",ROUND(MOD(D438-C438,1)*1440,0))</f>
      </c>
      <c r="G438" s="13">
        <f>IF(F438="","",IFERROR(INDEX(Pilots!$B$2:$B$51,MATCH(F438,Pilots!$A$2:$A$51,0)),""))</f>
      </c>
      <c r="J438" s="13">
        <f>IF(I438="","",IFERROR(INDEX(Aircraft!$D$2:$D$51,MATCH(I438,Aircraft!$A$2:$A$51,0)),""))</f>
      </c>
      <c r="K438" s="13">
        <f>IF(I438="","",IFERROR(INDEX(Aircraft!$C$2:$C$51,MATCH(I438,Aircraft!$A$2:$A$51,0)),""))</f>
      </c>
      <c r="Z438" s="14"/>
    </row>
    <row r="439" spans="2:26" x14ac:dyDescent="0.25">
      <c r="B439" s="10"/>
      <c r="C439" s="11"/>
      <c r="D439" s="11"/>
      <c r="E439" s="12">
        <f>IF(OR(C439="",D439=""),"",ROUND(MOD(D439-C439,1)*1440,0))</f>
      </c>
      <c r="G439" s="13">
        <f>IF(F439="","",IFERROR(INDEX(Pilots!$B$2:$B$51,MATCH(F439,Pilots!$A$2:$A$51,0)),""))</f>
      </c>
      <c r="J439" s="13">
        <f>IF(I439="","",IFERROR(INDEX(Aircraft!$D$2:$D$51,MATCH(I439,Aircraft!$A$2:$A$51,0)),""))</f>
      </c>
      <c r="K439" s="13">
        <f>IF(I439="","",IFERROR(INDEX(Aircraft!$C$2:$C$51,MATCH(I439,Aircraft!$A$2:$A$51,0)),""))</f>
      </c>
      <c r="Z439" s="14"/>
    </row>
    <row r="440" spans="2:26" x14ac:dyDescent="0.25">
      <c r="B440" s="10"/>
      <c r="C440" s="11"/>
      <c r="D440" s="11"/>
      <c r="E440" s="12">
        <f>IF(OR(C440="",D440=""),"",ROUND(MOD(D440-C440,1)*1440,0))</f>
      </c>
      <c r="G440" s="13">
        <f>IF(F440="","",IFERROR(INDEX(Pilots!$B$2:$B$51,MATCH(F440,Pilots!$A$2:$A$51,0)),""))</f>
      </c>
      <c r="J440" s="13">
        <f>IF(I440="","",IFERROR(INDEX(Aircraft!$D$2:$D$51,MATCH(I440,Aircraft!$A$2:$A$51,0)),""))</f>
      </c>
      <c r="K440" s="13">
        <f>IF(I440="","",IFERROR(INDEX(Aircraft!$C$2:$C$51,MATCH(I440,Aircraft!$A$2:$A$51,0)),""))</f>
      </c>
      <c r="Z440" s="14"/>
    </row>
    <row r="441" spans="2:26" x14ac:dyDescent="0.25">
      <c r="B441" s="10"/>
      <c r="C441" s="11"/>
      <c r="D441" s="11"/>
      <c r="E441" s="12">
        <f>IF(OR(C441="",D441=""),"",ROUND(MOD(D441-C441,1)*1440,0))</f>
      </c>
      <c r="G441" s="13">
        <f>IF(F441="","",IFERROR(INDEX(Pilots!$B$2:$B$51,MATCH(F441,Pilots!$A$2:$A$51,0)),""))</f>
      </c>
      <c r="J441" s="13">
        <f>IF(I441="","",IFERROR(INDEX(Aircraft!$D$2:$D$51,MATCH(I441,Aircraft!$A$2:$A$51,0)),""))</f>
      </c>
      <c r="K441" s="13">
        <f>IF(I441="","",IFERROR(INDEX(Aircraft!$C$2:$C$51,MATCH(I441,Aircraft!$A$2:$A$51,0)),""))</f>
      </c>
      <c r="Z441" s="14"/>
    </row>
    <row r="442" spans="2:26" x14ac:dyDescent="0.25">
      <c r="B442" s="10"/>
      <c r="C442" s="11"/>
      <c r="D442" s="11"/>
      <c r="E442" s="12">
        <f>IF(OR(C442="",D442=""),"",ROUND(MOD(D442-C442,1)*1440,0))</f>
      </c>
      <c r="G442" s="13">
        <f>IF(F442="","",IFERROR(INDEX(Pilots!$B$2:$B$51,MATCH(F442,Pilots!$A$2:$A$51,0)),""))</f>
      </c>
      <c r="J442" s="13">
        <f>IF(I442="","",IFERROR(INDEX(Aircraft!$D$2:$D$51,MATCH(I442,Aircraft!$A$2:$A$51,0)),""))</f>
      </c>
      <c r="K442" s="13">
        <f>IF(I442="","",IFERROR(INDEX(Aircraft!$C$2:$C$51,MATCH(I442,Aircraft!$A$2:$A$51,0)),""))</f>
      </c>
      <c r="Z442" s="14"/>
    </row>
    <row r="443" spans="2:26" x14ac:dyDescent="0.25">
      <c r="B443" s="10"/>
      <c r="C443" s="11"/>
      <c r="D443" s="11"/>
      <c r="E443" s="12">
        <f>IF(OR(C443="",D443=""),"",ROUND(MOD(D443-C443,1)*1440,0))</f>
      </c>
      <c r="G443" s="13">
        <f>IF(F443="","",IFERROR(INDEX(Pilots!$B$2:$B$51,MATCH(F443,Pilots!$A$2:$A$51,0)),""))</f>
      </c>
      <c r="J443" s="13">
        <f>IF(I443="","",IFERROR(INDEX(Aircraft!$D$2:$D$51,MATCH(I443,Aircraft!$A$2:$A$51,0)),""))</f>
      </c>
      <c r="K443" s="13">
        <f>IF(I443="","",IFERROR(INDEX(Aircraft!$C$2:$C$51,MATCH(I443,Aircraft!$A$2:$A$51,0)),""))</f>
      </c>
      <c r="Z443" s="14"/>
    </row>
    <row r="444" spans="2:26" x14ac:dyDescent="0.25">
      <c r="B444" s="10"/>
      <c r="C444" s="11"/>
      <c r="D444" s="11"/>
      <c r="E444" s="12">
        <f>IF(OR(C444="",D444=""),"",ROUND(MOD(D444-C444,1)*1440,0))</f>
      </c>
      <c r="G444" s="13">
        <f>IF(F444="","",IFERROR(INDEX(Pilots!$B$2:$B$51,MATCH(F444,Pilots!$A$2:$A$51,0)),""))</f>
      </c>
      <c r="J444" s="13">
        <f>IF(I444="","",IFERROR(INDEX(Aircraft!$D$2:$D$51,MATCH(I444,Aircraft!$A$2:$A$51,0)),""))</f>
      </c>
      <c r="K444" s="13">
        <f>IF(I444="","",IFERROR(INDEX(Aircraft!$C$2:$C$51,MATCH(I444,Aircraft!$A$2:$A$51,0)),""))</f>
      </c>
      <c r="Z444" s="14"/>
    </row>
    <row r="445" spans="2:26" x14ac:dyDescent="0.25">
      <c r="B445" s="10"/>
      <c r="C445" s="11"/>
      <c r="D445" s="11"/>
      <c r="E445" s="12">
        <f>IF(OR(C445="",D445=""),"",ROUND(MOD(D445-C445,1)*1440,0))</f>
      </c>
      <c r="G445" s="13">
        <f>IF(F445="","",IFERROR(INDEX(Pilots!$B$2:$B$51,MATCH(F445,Pilots!$A$2:$A$51,0)),""))</f>
      </c>
      <c r="J445" s="13">
        <f>IF(I445="","",IFERROR(INDEX(Aircraft!$D$2:$D$51,MATCH(I445,Aircraft!$A$2:$A$51,0)),""))</f>
      </c>
      <c r="K445" s="13">
        <f>IF(I445="","",IFERROR(INDEX(Aircraft!$C$2:$C$51,MATCH(I445,Aircraft!$A$2:$A$51,0)),""))</f>
      </c>
      <c r="Z445" s="14"/>
    </row>
    <row r="446" spans="2:26" x14ac:dyDescent="0.25">
      <c r="B446" s="10"/>
      <c r="C446" s="11"/>
      <c r="D446" s="11"/>
      <c r="E446" s="12">
        <f>IF(OR(C446="",D446=""),"",ROUND(MOD(D446-C446,1)*1440,0))</f>
      </c>
      <c r="G446" s="13">
        <f>IF(F446="","",IFERROR(INDEX(Pilots!$B$2:$B$51,MATCH(F446,Pilots!$A$2:$A$51,0)),""))</f>
      </c>
      <c r="J446" s="13">
        <f>IF(I446="","",IFERROR(INDEX(Aircraft!$D$2:$D$51,MATCH(I446,Aircraft!$A$2:$A$51,0)),""))</f>
      </c>
      <c r="K446" s="13">
        <f>IF(I446="","",IFERROR(INDEX(Aircraft!$C$2:$C$51,MATCH(I446,Aircraft!$A$2:$A$51,0)),""))</f>
      </c>
      <c r="Z446" s="14"/>
    </row>
    <row r="447" spans="2:26" x14ac:dyDescent="0.25">
      <c r="B447" s="10"/>
      <c r="C447" s="11"/>
      <c r="D447" s="11"/>
      <c r="E447" s="12">
        <f>IF(OR(C447="",D447=""),"",ROUND(MOD(D447-C447,1)*1440,0))</f>
      </c>
      <c r="G447" s="13">
        <f>IF(F447="","",IFERROR(INDEX(Pilots!$B$2:$B$51,MATCH(F447,Pilots!$A$2:$A$51,0)),""))</f>
      </c>
      <c r="J447" s="13">
        <f>IF(I447="","",IFERROR(INDEX(Aircraft!$D$2:$D$51,MATCH(I447,Aircraft!$A$2:$A$51,0)),""))</f>
      </c>
      <c r="K447" s="13">
        <f>IF(I447="","",IFERROR(INDEX(Aircraft!$C$2:$C$51,MATCH(I447,Aircraft!$A$2:$A$51,0)),""))</f>
      </c>
      <c r="Z447" s="14"/>
    </row>
    <row r="448" spans="2:26" x14ac:dyDescent="0.25">
      <c r="B448" s="10"/>
      <c r="C448" s="11"/>
      <c r="D448" s="11"/>
      <c r="E448" s="12">
        <f>IF(OR(C448="",D448=""),"",ROUND(MOD(D448-C448,1)*1440,0))</f>
      </c>
      <c r="G448" s="13">
        <f>IF(F448="","",IFERROR(INDEX(Pilots!$B$2:$B$51,MATCH(F448,Pilots!$A$2:$A$51,0)),""))</f>
      </c>
      <c r="J448" s="13">
        <f>IF(I448="","",IFERROR(INDEX(Aircraft!$D$2:$D$51,MATCH(I448,Aircraft!$A$2:$A$51,0)),""))</f>
      </c>
      <c r="K448" s="13">
        <f>IF(I448="","",IFERROR(INDEX(Aircraft!$C$2:$C$51,MATCH(I448,Aircraft!$A$2:$A$51,0)),""))</f>
      </c>
      <c r="Z448" s="14"/>
    </row>
    <row r="449" spans="2:26" x14ac:dyDescent="0.25">
      <c r="B449" s="10"/>
      <c r="C449" s="11"/>
      <c r="D449" s="11"/>
      <c r="E449" s="12">
        <f>IF(OR(C449="",D449=""),"",ROUND(MOD(D449-C449,1)*1440,0))</f>
      </c>
      <c r="G449" s="13">
        <f>IF(F449="","",IFERROR(INDEX(Pilots!$B$2:$B$51,MATCH(F449,Pilots!$A$2:$A$51,0)),""))</f>
      </c>
      <c r="J449" s="13">
        <f>IF(I449="","",IFERROR(INDEX(Aircraft!$D$2:$D$51,MATCH(I449,Aircraft!$A$2:$A$51,0)),""))</f>
      </c>
      <c r="K449" s="13">
        <f>IF(I449="","",IFERROR(INDEX(Aircraft!$C$2:$C$51,MATCH(I449,Aircraft!$A$2:$A$51,0)),""))</f>
      </c>
      <c r="Z449" s="14"/>
    </row>
    <row r="450" spans="2:26" x14ac:dyDescent="0.25">
      <c r="B450" s="10"/>
      <c r="C450" s="11"/>
      <c r="D450" s="11"/>
      <c r="E450" s="12">
        <f>IF(OR(C450="",D450=""),"",ROUND(MOD(D450-C450,1)*1440,0))</f>
      </c>
      <c r="G450" s="13">
        <f>IF(F450="","",IFERROR(INDEX(Pilots!$B$2:$B$51,MATCH(F450,Pilots!$A$2:$A$51,0)),""))</f>
      </c>
      <c r="J450" s="13">
        <f>IF(I450="","",IFERROR(INDEX(Aircraft!$D$2:$D$51,MATCH(I450,Aircraft!$A$2:$A$51,0)),""))</f>
      </c>
      <c r="K450" s="13">
        <f>IF(I450="","",IFERROR(INDEX(Aircraft!$C$2:$C$51,MATCH(I450,Aircraft!$A$2:$A$51,0)),""))</f>
      </c>
      <c r="Z450" s="14"/>
    </row>
    <row r="451" spans="2:26" x14ac:dyDescent="0.25">
      <c r="B451" s="10"/>
      <c r="C451" s="11"/>
      <c r="D451" s="11"/>
      <c r="E451" s="12">
        <f>IF(OR(C451="",D451=""),"",ROUND(MOD(D451-C451,1)*1440,0))</f>
      </c>
      <c r="G451" s="13">
        <f>IF(F451="","",IFERROR(INDEX(Pilots!$B$2:$B$51,MATCH(F451,Pilots!$A$2:$A$51,0)),""))</f>
      </c>
      <c r="J451" s="13">
        <f>IF(I451="","",IFERROR(INDEX(Aircraft!$D$2:$D$51,MATCH(I451,Aircraft!$A$2:$A$51,0)),""))</f>
      </c>
      <c r="K451" s="13">
        <f>IF(I451="","",IFERROR(INDEX(Aircraft!$C$2:$C$51,MATCH(I451,Aircraft!$A$2:$A$51,0)),""))</f>
      </c>
      <c r="Z451" s="14"/>
    </row>
    <row r="452" spans="2:26" x14ac:dyDescent="0.25">
      <c r="B452" s="10"/>
      <c r="C452" s="11"/>
      <c r="D452" s="11"/>
      <c r="E452" s="12">
        <f>IF(OR(C452="",D452=""),"",ROUND(MOD(D452-C452,1)*1440,0))</f>
      </c>
      <c r="G452" s="13">
        <f>IF(F452="","",IFERROR(INDEX(Pilots!$B$2:$B$51,MATCH(F452,Pilots!$A$2:$A$51,0)),""))</f>
      </c>
      <c r="J452" s="13">
        <f>IF(I452="","",IFERROR(INDEX(Aircraft!$D$2:$D$51,MATCH(I452,Aircraft!$A$2:$A$51,0)),""))</f>
      </c>
      <c r="K452" s="13">
        <f>IF(I452="","",IFERROR(INDEX(Aircraft!$C$2:$C$51,MATCH(I452,Aircraft!$A$2:$A$51,0)),""))</f>
      </c>
      <c r="Z452" s="14"/>
    </row>
    <row r="453" spans="2:26" x14ac:dyDescent="0.25">
      <c r="B453" s="10"/>
      <c r="C453" s="11"/>
      <c r="D453" s="11"/>
      <c r="E453" s="12">
        <f>IF(OR(C453="",D453=""),"",ROUND(MOD(D453-C453,1)*1440,0))</f>
      </c>
      <c r="G453" s="13">
        <f>IF(F453="","",IFERROR(INDEX(Pilots!$B$2:$B$51,MATCH(F453,Pilots!$A$2:$A$51,0)),""))</f>
      </c>
      <c r="J453" s="13">
        <f>IF(I453="","",IFERROR(INDEX(Aircraft!$D$2:$D$51,MATCH(I453,Aircraft!$A$2:$A$51,0)),""))</f>
      </c>
      <c r="K453" s="13">
        <f>IF(I453="","",IFERROR(INDEX(Aircraft!$C$2:$C$51,MATCH(I453,Aircraft!$A$2:$A$51,0)),""))</f>
      </c>
      <c r="Z453" s="14"/>
    </row>
    <row r="454" spans="2:26" x14ac:dyDescent="0.25">
      <c r="B454" s="10"/>
      <c r="C454" s="11"/>
      <c r="D454" s="11"/>
      <c r="E454" s="12">
        <f>IF(OR(C454="",D454=""),"",ROUND(MOD(D454-C454,1)*1440,0))</f>
      </c>
      <c r="G454" s="13">
        <f>IF(F454="","",IFERROR(INDEX(Pilots!$B$2:$B$51,MATCH(F454,Pilots!$A$2:$A$51,0)),""))</f>
      </c>
      <c r="J454" s="13">
        <f>IF(I454="","",IFERROR(INDEX(Aircraft!$D$2:$D$51,MATCH(I454,Aircraft!$A$2:$A$51,0)),""))</f>
      </c>
      <c r="K454" s="13">
        <f>IF(I454="","",IFERROR(INDEX(Aircraft!$C$2:$C$51,MATCH(I454,Aircraft!$A$2:$A$51,0)),""))</f>
      </c>
      <c r="Z454" s="14"/>
    </row>
    <row r="455" spans="2:26" x14ac:dyDescent="0.25">
      <c r="B455" s="10"/>
      <c r="C455" s="11"/>
      <c r="D455" s="11"/>
      <c r="E455" s="12">
        <f>IF(OR(C455="",D455=""),"",ROUND(MOD(D455-C455,1)*1440,0))</f>
      </c>
      <c r="G455" s="13">
        <f>IF(F455="","",IFERROR(INDEX(Pilots!$B$2:$B$51,MATCH(F455,Pilots!$A$2:$A$51,0)),""))</f>
      </c>
      <c r="J455" s="13">
        <f>IF(I455="","",IFERROR(INDEX(Aircraft!$D$2:$D$51,MATCH(I455,Aircraft!$A$2:$A$51,0)),""))</f>
      </c>
      <c r="K455" s="13">
        <f>IF(I455="","",IFERROR(INDEX(Aircraft!$C$2:$C$51,MATCH(I455,Aircraft!$A$2:$A$51,0)),""))</f>
      </c>
      <c r="Z455" s="14"/>
    </row>
    <row r="456" spans="2:26" x14ac:dyDescent="0.25">
      <c r="B456" s="10"/>
      <c r="C456" s="11"/>
      <c r="D456" s="11"/>
      <c r="E456" s="12">
        <f>IF(OR(C456="",D456=""),"",ROUND(MOD(D456-C456,1)*1440,0))</f>
      </c>
      <c r="G456" s="13">
        <f>IF(F456="","",IFERROR(INDEX(Pilots!$B$2:$B$51,MATCH(F456,Pilots!$A$2:$A$51,0)),""))</f>
      </c>
      <c r="J456" s="13">
        <f>IF(I456="","",IFERROR(INDEX(Aircraft!$D$2:$D$51,MATCH(I456,Aircraft!$A$2:$A$51,0)),""))</f>
      </c>
      <c r="K456" s="13">
        <f>IF(I456="","",IFERROR(INDEX(Aircraft!$C$2:$C$51,MATCH(I456,Aircraft!$A$2:$A$51,0)),""))</f>
      </c>
      <c r="Z456" s="14"/>
    </row>
    <row r="457" spans="2:26" x14ac:dyDescent="0.25">
      <c r="B457" s="10"/>
      <c r="C457" s="11"/>
      <c r="D457" s="11"/>
      <c r="E457" s="12">
        <f>IF(OR(C457="",D457=""),"",ROUND(MOD(D457-C457,1)*1440,0))</f>
      </c>
      <c r="G457" s="13">
        <f>IF(F457="","",IFERROR(INDEX(Pilots!$B$2:$B$51,MATCH(F457,Pilots!$A$2:$A$51,0)),""))</f>
      </c>
      <c r="J457" s="13">
        <f>IF(I457="","",IFERROR(INDEX(Aircraft!$D$2:$D$51,MATCH(I457,Aircraft!$A$2:$A$51,0)),""))</f>
      </c>
      <c r="K457" s="13">
        <f>IF(I457="","",IFERROR(INDEX(Aircraft!$C$2:$C$51,MATCH(I457,Aircraft!$A$2:$A$51,0)),""))</f>
      </c>
      <c r="Z457" s="14"/>
    </row>
    <row r="458" spans="2:26" x14ac:dyDescent="0.25">
      <c r="B458" s="10"/>
      <c r="C458" s="11"/>
      <c r="D458" s="11"/>
      <c r="E458" s="12">
        <f>IF(OR(C458="",D458=""),"",ROUND(MOD(D458-C458,1)*1440,0))</f>
      </c>
      <c r="G458" s="13">
        <f>IF(F458="","",IFERROR(INDEX(Pilots!$B$2:$B$51,MATCH(F458,Pilots!$A$2:$A$51,0)),""))</f>
      </c>
      <c r="J458" s="13">
        <f>IF(I458="","",IFERROR(INDEX(Aircraft!$D$2:$D$51,MATCH(I458,Aircraft!$A$2:$A$51,0)),""))</f>
      </c>
      <c r="K458" s="13">
        <f>IF(I458="","",IFERROR(INDEX(Aircraft!$C$2:$C$51,MATCH(I458,Aircraft!$A$2:$A$51,0)),""))</f>
      </c>
      <c r="Z458" s="14"/>
    </row>
    <row r="459" spans="2:26" x14ac:dyDescent="0.25">
      <c r="B459" s="10"/>
      <c r="C459" s="11"/>
      <c r="D459" s="11"/>
      <c r="E459" s="12">
        <f>IF(OR(C459="",D459=""),"",ROUND(MOD(D459-C459,1)*1440,0))</f>
      </c>
      <c r="G459" s="13">
        <f>IF(F459="","",IFERROR(INDEX(Pilots!$B$2:$B$51,MATCH(F459,Pilots!$A$2:$A$51,0)),""))</f>
      </c>
      <c r="J459" s="13">
        <f>IF(I459="","",IFERROR(INDEX(Aircraft!$D$2:$D$51,MATCH(I459,Aircraft!$A$2:$A$51,0)),""))</f>
      </c>
      <c r="K459" s="13">
        <f>IF(I459="","",IFERROR(INDEX(Aircraft!$C$2:$C$51,MATCH(I459,Aircraft!$A$2:$A$51,0)),""))</f>
      </c>
      <c r="Z459" s="14"/>
    </row>
    <row r="460" spans="2:26" x14ac:dyDescent="0.25">
      <c r="B460" s="10"/>
      <c r="C460" s="11"/>
      <c r="D460" s="11"/>
      <c r="E460" s="12">
        <f>IF(OR(C460="",D460=""),"",ROUND(MOD(D460-C460,1)*1440,0))</f>
      </c>
      <c r="G460" s="13">
        <f>IF(F460="","",IFERROR(INDEX(Pilots!$B$2:$B$51,MATCH(F460,Pilots!$A$2:$A$51,0)),""))</f>
      </c>
      <c r="J460" s="13">
        <f>IF(I460="","",IFERROR(INDEX(Aircraft!$D$2:$D$51,MATCH(I460,Aircraft!$A$2:$A$51,0)),""))</f>
      </c>
      <c r="K460" s="13">
        <f>IF(I460="","",IFERROR(INDEX(Aircraft!$C$2:$C$51,MATCH(I460,Aircraft!$A$2:$A$51,0)),""))</f>
      </c>
      <c r="Z460" s="14"/>
    </row>
    <row r="461" spans="2:26" x14ac:dyDescent="0.25">
      <c r="B461" s="10"/>
      <c r="C461" s="11"/>
      <c r="D461" s="11"/>
      <c r="E461" s="12">
        <f>IF(OR(C461="",D461=""),"",ROUND(MOD(D461-C461,1)*1440,0))</f>
      </c>
      <c r="G461" s="13">
        <f>IF(F461="","",IFERROR(INDEX(Pilots!$B$2:$B$51,MATCH(F461,Pilots!$A$2:$A$51,0)),""))</f>
      </c>
      <c r="J461" s="13">
        <f>IF(I461="","",IFERROR(INDEX(Aircraft!$D$2:$D$51,MATCH(I461,Aircraft!$A$2:$A$51,0)),""))</f>
      </c>
      <c r="K461" s="13">
        <f>IF(I461="","",IFERROR(INDEX(Aircraft!$C$2:$C$51,MATCH(I461,Aircraft!$A$2:$A$51,0)),""))</f>
      </c>
      <c r="Z461" s="14"/>
    </row>
    <row r="462" spans="2:26" x14ac:dyDescent="0.25">
      <c r="B462" s="10"/>
      <c r="C462" s="11"/>
      <c r="D462" s="11"/>
      <c r="E462" s="12">
        <f>IF(OR(C462="",D462=""),"",ROUND(MOD(D462-C462,1)*1440,0))</f>
      </c>
      <c r="G462" s="13">
        <f>IF(F462="","",IFERROR(INDEX(Pilots!$B$2:$B$51,MATCH(F462,Pilots!$A$2:$A$51,0)),""))</f>
      </c>
      <c r="J462" s="13">
        <f>IF(I462="","",IFERROR(INDEX(Aircraft!$D$2:$D$51,MATCH(I462,Aircraft!$A$2:$A$51,0)),""))</f>
      </c>
      <c r="K462" s="13">
        <f>IF(I462="","",IFERROR(INDEX(Aircraft!$C$2:$C$51,MATCH(I462,Aircraft!$A$2:$A$51,0)),""))</f>
      </c>
      <c r="Z462" s="14"/>
    </row>
    <row r="463" spans="2:26" x14ac:dyDescent="0.25">
      <c r="B463" s="10"/>
      <c r="C463" s="11"/>
      <c r="D463" s="11"/>
      <c r="E463" s="12">
        <f>IF(OR(C463="",D463=""),"",ROUND(MOD(D463-C463,1)*1440,0))</f>
      </c>
      <c r="G463" s="13">
        <f>IF(F463="","",IFERROR(INDEX(Pilots!$B$2:$B$51,MATCH(F463,Pilots!$A$2:$A$51,0)),""))</f>
      </c>
      <c r="J463" s="13">
        <f>IF(I463="","",IFERROR(INDEX(Aircraft!$D$2:$D$51,MATCH(I463,Aircraft!$A$2:$A$51,0)),""))</f>
      </c>
      <c r="K463" s="13">
        <f>IF(I463="","",IFERROR(INDEX(Aircraft!$C$2:$C$51,MATCH(I463,Aircraft!$A$2:$A$51,0)),""))</f>
      </c>
      <c r="Z463" s="14"/>
    </row>
    <row r="464" spans="2:26" x14ac:dyDescent="0.25">
      <c r="B464" s="10"/>
      <c r="C464" s="11"/>
      <c r="D464" s="11"/>
      <c r="E464" s="12">
        <f>IF(OR(C464="",D464=""),"",ROUND(MOD(D464-C464,1)*1440,0))</f>
      </c>
      <c r="G464" s="13">
        <f>IF(F464="","",IFERROR(INDEX(Pilots!$B$2:$B$51,MATCH(F464,Pilots!$A$2:$A$51,0)),""))</f>
      </c>
      <c r="J464" s="13">
        <f>IF(I464="","",IFERROR(INDEX(Aircraft!$D$2:$D$51,MATCH(I464,Aircraft!$A$2:$A$51,0)),""))</f>
      </c>
      <c r="K464" s="13">
        <f>IF(I464="","",IFERROR(INDEX(Aircraft!$C$2:$C$51,MATCH(I464,Aircraft!$A$2:$A$51,0)),""))</f>
      </c>
      <c r="Z464" s="14"/>
    </row>
    <row r="465" spans="2:26" x14ac:dyDescent="0.25">
      <c r="B465" s="10"/>
      <c r="C465" s="11"/>
      <c r="D465" s="11"/>
      <c r="E465" s="12">
        <f>IF(OR(C465="",D465=""),"",ROUND(MOD(D465-C465,1)*1440,0))</f>
      </c>
      <c r="G465" s="13">
        <f>IF(F465="","",IFERROR(INDEX(Pilots!$B$2:$B$51,MATCH(F465,Pilots!$A$2:$A$51,0)),""))</f>
      </c>
      <c r="J465" s="13">
        <f>IF(I465="","",IFERROR(INDEX(Aircraft!$D$2:$D$51,MATCH(I465,Aircraft!$A$2:$A$51,0)),""))</f>
      </c>
      <c r="K465" s="13">
        <f>IF(I465="","",IFERROR(INDEX(Aircraft!$C$2:$C$51,MATCH(I465,Aircraft!$A$2:$A$51,0)),""))</f>
      </c>
      <c r="Z465" s="14"/>
    </row>
    <row r="466" spans="2:26" x14ac:dyDescent="0.25">
      <c r="B466" s="10"/>
      <c r="C466" s="11"/>
      <c r="D466" s="11"/>
      <c r="E466" s="12">
        <f>IF(OR(C466="",D466=""),"",ROUND(MOD(D466-C466,1)*1440,0))</f>
      </c>
      <c r="G466" s="13">
        <f>IF(F466="","",IFERROR(INDEX(Pilots!$B$2:$B$51,MATCH(F466,Pilots!$A$2:$A$51,0)),""))</f>
      </c>
      <c r="J466" s="13">
        <f>IF(I466="","",IFERROR(INDEX(Aircraft!$D$2:$D$51,MATCH(I466,Aircraft!$A$2:$A$51,0)),""))</f>
      </c>
      <c r="K466" s="13">
        <f>IF(I466="","",IFERROR(INDEX(Aircraft!$C$2:$C$51,MATCH(I466,Aircraft!$A$2:$A$51,0)),""))</f>
      </c>
      <c r="Z466" s="14"/>
    </row>
    <row r="467" spans="2:26" x14ac:dyDescent="0.25">
      <c r="B467" s="10"/>
      <c r="C467" s="11"/>
      <c r="D467" s="11"/>
      <c r="E467" s="12">
        <f>IF(OR(C467="",D467=""),"",ROUND(MOD(D467-C467,1)*1440,0))</f>
      </c>
      <c r="G467" s="13">
        <f>IF(F467="","",IFERROR(INDEX(Pilots!$B$2:$B$51,MATCH(F467,Pilots!$A$2:$A$51,0)),""))</f>
      </c>
      <c r="J467" s="13">
        <f>IF(I467="","",IFERROR(INDEX(Aircraft!$D$2:$D$51,MATCH(I467,Aircraft!$A$2:$A$51,0)),""))</f>
      </c>
      <c r="K467" s="13">
        <f>IF(I467="","",IFERROR(INDEX(Aircraft!$C$2:$C$51,MATCH(I467,Aircraft!$A$2:$A$51,0)),""))</f>
      </c>
      <c r="Z467" s="14"/>
    </row>
    <row r="468" spans="2:26" x14ac:dyDescent="0.25">
      <c r="B468" s="10"/>
      <c r="C468" s="11"/>
      <c r="D468" s="11"/>
      <c r="E468" s="12">
        <f>IF(OR(C468="",D468=""),"",ROUND(MOD(D468-C468,1)*1440,0))</f>
      </c>
      <c r="G468" s="13">
        <f>IF(F468="","",IFERROR(INDEX(Pilots!$B$2:$B$51,MATCH(F468,Pilots!$A$2:$A$51,0)),""))</f>
      </c>
      <c r="J468" s="13">
        <f>IF(I468="","",IFERROR(INDEX(Aircraft!$D$2:$D$51,MATCH(I468,Aircraft!$A$2:$A$51,0)),""))</f>
      </c>
      <c r="K468" s="13">
        <f>IF(I468="","",IFERROR(INDEX(Aircraft!$C$2:$C$51,MATCH(I468,Aircraft!$A$2:$A$51,0)),""))</f>
      </c>
      <c r="Z468" s="14"/>
    </row>
    <row r="469" spans="2:26" x14ac:dyDescent="0.25">
      <c r="B469" s="10"/>
      <c r="C469" s="11"/>
      <c r="D469" s="11"/>
      <c r="E469" s="12">
        <f>IF(OR(C469="",D469=""),"",ROUND(MOD(D469-C469,1)*1440,0))</f>
      </c>
      <c r="G469" s="13">
        <f>IF(F469="","",IFERROR(INDEX(Pilots!$B$2:$B$51,MATCH(F469,Pilots!$A$2:$A$51,0)),""))</f>
      </c>
      <c r="J469" s="13">
        <f>IF(I469="","",IFERROR(INDEX(Aircraft!$D$2:$D$51,MATCH(I469,Aircraft!$A$2:$A$51,0)),""))</f>
      </c>
      <c r="K469" s="13">
        <f>IF(I469="","",IFERROR(INDEX(Aircraft!$C$2:$C$51,MATCH(I469,Aircraft!$A$2:$A$51,0)),""))</f>
      </c>
      <c r="Z469" s="14"/>
    </row>
    <row r="470" spans="2:26" x14ac:dyDescent="0.25">
      <c r="B470" s="10"/>
      <c r="C470" s="11"/>
      <c r="D470" s="11"/>
      <c r="E470" s="12">
        <f>IF(OR(C470="",D470=""),"",ROUND(MOD(D470-C470,1)*1440,0))</f>
      </c>
      <c r="G470" s="13">
        <f>IF(F470="","",IFERROR(INDEX(Pilots!$B$2:$B$51,MATCH(F470,Pilots!$A$2:$A$51,0)),""))</f>
      </c>
      <c r="J470" s="13">
        <f>IF(I470="","",IFERROR(INDEX(Aircraft!$D$2:$D$51,MATCH(I470,Aircraft!$A$2:$A$51,0)),""))</f>
      </c>
      <c r="K470" s="13">
        <f>IF(I470="","",IFERROR(INDEX(Aircraft!$C$2:$C$51,MATCH(I470,Aircraft!$A$2:$A$51,0)),""))</f>
      </c>
      <c r="Z470" s="14"/>
    </row>
    <row r="471" spans="2:26" x14ac:dyDescent="0.25">
      <c r="B471" s="10"/>
      <c r="C471" s="11"/>
      <c r="D471" s="11"/>
      <c r="E471" s="12">
        <f>IF(OR(C471="",D471=""),"",ROUND(MOD(D471-C471,1)*1440,0))</f>
      </c>
      <c r="G471" s="13">
        <f>IF(F471="","",IFERROR(INDEX(Pilots!$B$2:$B$51,MATCH(F471,Pilots!$A$2:$A$51,0)),""))</f>
      </c>
      <c r="J471" s="13">
        <f>IF(I471="","",IFERROR(INDEX(Aircraft!$D$2:$D$51,MATCH(I471,Aircraft!$A$2:$A$51,0)),""))</f>
      </c>
      <c r="K471" s="13">
        <f>IF(I471="","",IFERROR(INDEX(Aircraft!$C$2:$C$51,MATCH(I471,Aircraft!$A$2:$A$51,0)),""))</f>
      </c>
      <c r="Z471" s="14"/>
    </row>
    <row r="472" spans="2:26" x14ac:dyDescent="0.25">
      <c r="B472" s="10"/>
      <c r="C472" s="11"/>
      <c r="D472" s="11"/>
      <c r="E472" s="12">
        <f>IF(OR(C472="",D472=""),"",ROUND(MOD(D472-C472,1)*1440,0))</f>
      </c>
      <c r="G472" s="13">
        <f>IF(F472="","",IFERROR(INDEX(Pilots!$B$2:$B$51,MATCH(F472,Pilots!$A$2:$A$51,0)),""))</f>
      </c>
      <c r="J472" s="13">
        <f>IF(I472="","",IFERROR(INDEX(Aircraft!$D$2:$D$51,MATCH(I472,Aircraft!$A$2:$A$51,0)),""))</f>
      </c>
      <c r="K472" s="13">
        <f>IF(I472="","",IFERROR(INDEX(Aircraft!$C$2:$C$51,MATCH(I472,Aircraft!$A$2:$A$51,0)),""))</f>
      </c>
      <c r="Z472" s="14"/>
    </row>
    <row r="473" spans="2:26" x14ac:dyDescent="0.25">
      <c r="B473" s="10"/>
      <c r="C473" s="11"/>
      <c r="D473" s="11"/>
      <c r="E473" s="12">
        <f>IF(OR(C473="",D473=""),"",ROUND(MOD(D473-C473,1)*1440,0))</f>
      </c>
      <c r="G473" s="13">
        <f>IF(F473="","",IFERROR(INDEX(Pilots!$B$2:$B$51,MATCH(F473,Pilots!$A$2:$A$51,0)),""))</f>
      </c>
      <c r="J473" s="13">
        <f>IF(I473="","",IFERROR(INDEX(Aircraft!$D$2:$D$51,MATCH(I473,Aircraft!$A$2:$A$51,0)),""))</f>
      </c>
      <c r="K473" s="13">
        <f>IF(I473="","",IFERROR(INDEX(Aircraft!$C$2:$C$51,MATCH(I473,Aircraft!$A$2:$A$51,0)),""))</f>
      </c>
      <c r="Z473" s="14"/>
    </row>
    <row r="474" spans="2:26" x14ac:dyDescent="0.25">
      <c r="B474" s="10"/>
      <c r="C474" s="11"/>
      <c r="D474" s="11"/>
      <c r="E474" s="12">
        <f>IF(OR(C474="",D474=""),"",ROUND(MOD(D474-C474,1)*1440,0))</f>
      </c>
      <c r="G474" s="13">
        <f>IF(F474="","",IFERROR(INDEX(Pilots!$B$2:$B$51,MATCH(F474,Pilots!$A$2:$A$51,0)),""))</f>
      </c>
      <c r="J474" s="13">
        <f>IF(I474="","",IFERROR(INDEX(Aircraft!$D$2:$D$51,MATCH(I474,Aircraft!$A$2:$A$51,0)),""))</f>
      </c>
      <c r="K474" s="13">
        <f>IF(I474="","",IFERROR(INDEX(Aircraft!$C$2:$C$51,MATCH(I474,Aircraft!$A$2:$A$51,0)),""))</f>
      </c>
      <c r="Z474" s="14"/>
    </row>
    <row r="475" spans="2:26" x14ac:dyDescent="0.25">
      <c r="B475" s="10"/>
      <c r="C475" s="11"/>
      <c r="D475" s="11"/>
      <c r="E475" s="12">
        <f>IF(OR(C475="",D475=""),"",ROUND(MOD(D475-C475,1)*1440,0))</f>
      </c>
      <c r="G475" s="13">
        <f>IF(F475="","",IFERROR(INDEX(Pilots!$B$2:$B$51,MATCH(F475,Pilots!$A$2:$A$51,0)),""))</f>
      </c>
      <c r="J475" s="13">
        <f>IF(I475="","",IFERROR(INDEX(Aircraft!$D$2:$D$51,MATCH(I475,Aircraft!$A$2:$A$51,0)),""))</f>
      </c>
      <c r="K475" s="13">
        <f>IF(I475="","",IFERROR(INDEX(Aircraft!$C$2:$C$51,MATCH(I475,Aircraft!$A$2:$A$51,0)),""))</f>
      </c>
      <c r="Z475" s="14"/>
    </row>
    <row r="476" spans="2:26" x14ac:dyDescent="0.25">
      <c r="B476" s="10"/>
      <c r="C476" s="11"/>
      <c r="D476" s="11"/>
      <c r="E476" s="12">
        <f>IF(OR(C476="",D476=""),"",ROUND(MOD(D476-C476,1)*1440,0))</f>
      </c>
      <c r="G476" s="13">
        <f>IF(F476="","",IFERROR(INDEX(Pilots!$B$2:$B$51,MATCH(F476,Pilots!$A$2:$A$51,0)),""))</f>
      </c>
      <c r="J476" s="13">
        <f>IF(I476="","",IFERROR(INDEX(Aircraft!$D$2:$D$51,MATCH(I476,Aircraft!$A$2:$A$51,0)),""))</f>
      </c>
      <c r="K476" s="13">
        <f>IF(I476="","",IFERROR(INDEX(Aircraft!$C$2:$C$51,MATCH(I476,Aircraft!$A$2:$A$51,0)),""))</f>
      </c>
      <c r="Z476" s="14"/>
    </row>
    <row r="477" spans="2:26" x14ac:dyDescent="0.25">
      <c r="B477" s="10"/>
      <c r="C477" s="11"/>
      <c r="D477" s="11"/>
      <c r="E477" s="12">
        <f>IF(OR(C477="",D477=""),"",ROUND(MOD(D477-C477,1)*1440,0))</f>
      </c>
      <c r="G477" s="13">
        <f>IF(F477="","",IFERROR(INDEX(Pilots!$B$2:$B$51,MATCH(F477,Pilots!$A$2:$A$51,0)),""))</f>
      </c>
      <c r="J477" s="13">
        <f>IF(I477="","",IFERROR(INDEX(Aircraft!$D$2:$D$51,MATCH(I477,Aircraft!$A$2:$A$51,0)),""))</f>
      </c>
      <c r="K477" s="13">
        <f>IF(I477="","",IFERROR(INDEX(Aircraft!$C$2:$C$51,MATCH(I477,Aircraft!$A$2:$A$51,0)),""))</f>
      </c>
      <c r="Z477" s="14"/>
    </row>
    <row r="478" spans="2:26" x14ac:dyDescent="0.25">
      <c r="B478" s="10"/>
      <c r="C478" s="11"/>
      <c r="D478" s="11"/>
      <c r="E478" s="12">
        <f>IF(OR(C478="",D478=""),"",ROUND(MOD(D478-C478,1)*1440,0))</f>
      </c>
      <c r="G478" s="13">
        <f>IF(F478="","",IFERROR(INDEX(Pilots!$B$2:$B$51,MATCH(F478,Pilots!$A$2:$A$51,0)),""))</f>
      </c>
      <c r="J478" s="13">
        <f>IF(I478="","",IFERROR(INDEX(Aircraft!$D$2:$D$51,MATCH(I478,Aircraft!$A$2:$A$51,0)),""))</f>
      </c>
      <c r="K478" s="13">
        <f>IF(I478="","",IFERROR(INDEX(Aircraft!$C$2:$C$51,MATCH(I478,Aircraft!$A$2:$A$51,0)),""))</f>
      </c>
      <c r="Z478" s="14"/>
    </row>
    <row r="479" spans="2:26" x14ac:dyDescent="0.25">
      <c r="B479" s="10"/>
      <c r="C479" s="11"/>
      <c r="D479" s="11"/>
      <c r="E479" s="12">
        <f>IF(OR(C479="",D479=""),"",ROUND(MOD(D479-C479,1)*1440,0))</f>
      </c>
      <c r="G479" s="13">
        <f>IF(F479="","",IFERROR(INDEX(Pilots!$B$2:$B$51,MATCH(F479,Pilots!$A$2:$A$51,0)),""))</f>
      </c>
      <c r="J479" s="13">
        <f>IF(I479="","",IFERROR(INDEX(Aircraft!$D$2:$D$51,MATCH(I479,Aircraft!$A$2:$A$51,0)),""))</f>
      </c>
      <c r="K479" s="13">
        <f>IF(I479="","",IFERROR(INDEX(Aircraft!$C$2:$C$51,MATCH(I479,Aircraft!$A$2:$A$51,0)),""))</f>
      </c>
      <c r="Z479" s="14"/>
    </row>
    <row r="480" spans="2:26" x14ac:dyDescent="0.25">
      <c r="B480" s="10"/>
      <c r="C480" s="11"/>
      <c r="D480" s="11"/>
      <c r="E480" s="12">
        <f>IF(OR(C480="",D480=""),"",ROUND(MOD(D480-C480,1)*1440,0))</f>
      </c>
      <c r="G480" s="13">
        <f>IF(F480="","",IFERROR(INDEX(Pilots!$B$2:$B$51,MATCH(F480,Pilots!$A$2:$A$51,0)),""))</f>
      </c>
      <c r="J480" s="13">
        <f>IF(I480="","",IFERROR(INDEX(Aircraft!$D$2:$D$51,MATCH(I480,Aircraft!$A$2:$A$51,0)),""))</f>
      </c>
      <c r="K480" s="13">
        <f>IF(I480="","",IFERROR(INDEX(Aircraft!$C$2:$C$51,MATCH(I480,Aircraft!$A$2:$A$51,0)),""))</f>
      </c>
      <c r="Z480" s="14"/>
    </row>
    <row r="481" spans="2:26" x14ac:dyDescent="0.25">
      <c r="B481" s="10"/>
      <c r="C481" s="11"/>
      <c r="D481" s="11"/>
      <c r="E481" s="12">
        <f>IF(OR(C481="",D481=""),"",ROUND(MOD(D481-C481,1)*1440,0))</f>
      </c>
      <c r="G481" s="13">
        <f>IF(F481="","",IFERROR(INDEX(Pilots!$B$2:$B$51,MATCH(F481,Pilots!$A$2:$A$51,0)),""))</f>
      </c>
      <c r="J481" s="13">
        <f>IF(I481="","",IFERROR(INDEX(Aircraft!$D$2:$D$51,MATCH(I481,Aircraft!$A$2:$A$51,0)),""))</f>
      </c>
      <c r="K481" s="13">
        <f>IF(I481="","",IFERROR(INDEX(Aircraft!$C$2:$C$51,MATCH(I481,Aircraft!$A$2:$A$51,0)),""))</f>
      </c>
      <c r="Z481" s="14"/>
    </row>
    <row r="482" spans="2:26" x14ac:dyDescent="0.25">
      <c r="B482" s="10"/>
      <c r="C482" s="11"/>
      <c r="D482" s="11"/>
      <c r="E482" s="12">
        <f>IF(OR(C482="",D482=""),"",ROUND(MOD(D482-C482,1)*1440,0))</f>
      </c>
      <c r="G482" s="13">
        <f>IF(F482="","",IFERROR(INDEX(Pilots!$B$2:$B$51,MATCH(F482,Pilots!$A$2:$A$51,0)),""))</f>
      </c>
      <c r="J482" s="13">
        <f>IF(I482="","",IFERROR(INDEX(Aircraft!$D$2:$D$51,MATCH(I482,Aircraft!$A$2:$A$51,0)),""))</f>
      </c>
      <c r="K482" s="13">
        <f>IF(I482="","",IFERROR(INDEX(Aircraft!$C$2:$C$51,MATCH(I482,Aircraft!$A$2:$A$51,0)),""))</f>
      </c>
      <c r="Z482" s="14"/>
    </row>
    <row r="483" spans="2:26" x14ac:dyDescent="0.25">
      <c r="B483" s="10"/>
      <c r="C483" s="11"/>
      <c r="D483" s="11"/>
      <c r="E483" s="12">
        <f>IF(OR(C483="",D483=""),"",ROUND(MOD(D483-C483,1)*1440,0))</f>
      </c>
      <c r="G483" s="13">
        <f>IF(F483="","",IFERROR(INDEX(Pilots!$B$2:$B$51,MATCH(F483,Pilots!$A$2:$A$51,0)),""))</f>
      </c>
      <c r="J483" s="13">
        <f>IF(I483="","",IFERROR(INDEX(Aircraft!$D$2:$D$51,MATCH(I483,Aircraft!$A$2:$A$51,0)),""))</f>
      </c>
      <c r="K483" s="13">
        <f>IF(I483="","",IFERROR(INDEX(Aircraft!$C$2:$C$51,MATCH(I483,Aircraft!$A$2:$A$51,0)),""))</f>
      </c>
      <c r="Z483" s="14"/>
    </row>
    <row r="484" spans="2:26" x14ac:dyDescent="0.25">
      <c r="B484" s="10"/>
      <c r="C484" s="11"/>
      <c r="D484" s="11"/>
      <c r="E484" s="12">
        <f>IF(OR(C484="",D484=""),"",ROUND(MOD(D484-C484,1)*1440,0))</f>
      </c>
      <c r="G484" s="13">
        <f>IF(F484="","",IFERROR(INDEX(Pilots!$B$2:$B$51,MATCH(F484,Pilots!$A$2:$A$51,0)),""))</f>
      </c>
      <c r="J484" s="13">
        <f>IF(I484="","",IFERROR(INDEX(Aircraft!$D$2:$D$51,MATCH(I484,Aircraft!$A$2:$A$51,0)),""))</f>
      </c>
      <c r="K484" s="13">
        <f>IF(I484="","",IFERROR(INDEX(Aircraft!$C$2:$C$51,MATCH(I484,Aircraft!$A$2:$A$51,0)),""))</f>
      </c>
      <c r="Z484" s="14"/>
    </row>
    <row r="485" spans="2:26" x14ac:dyDescent="0.25">
      <c r="B485" s="10"/>
      <c r="C485" s="11"/>
      <c r="D485" s="11"/>
      <c r="E485" s="12">
        <f>IF(OR(C485="",D485=""),"",ROUND(MOD(D485-C485,1)*1440,0))</f>
      </c>
      <c r="G485" s="13">
        <f>IF(F485="","",IFERROR(INDEX(Pilots!$B$2:$B$51,MATCH(F485,Pilots!$A$2:$A$51,0)),""))</f>
      </c>
      <c r="J485" s="13">
        <f>IF(I485="","",IFERROR(INDEX(Aircraft!$D$2:$D$51,MATCH(I485,Aircraft!$A$2:$A$51,0)),""))</f>
      </c>
      <c r="K485" s="13">
        <f>IF(I485="","",IFERROR(INDEX(Aircraft!$C$2:$C$51,MATCH(I485,Aircraft!$A$2:$A$51,0)),""))</f>
      </c>
      <c r="Z485" s="14"/>
    </row>
    <row r="486" spans="2:26" x14ac:dyDescent="0.25">
      <c r="B486" s="10"/>
      <c r="C486" s="11"/>
      <c r="D486" s="11"/>
      <c r="E486" s="12">
        <f>IF(OR(C486="",D486=""),"",ROUND(MOD(D486-C486,1)*1440,0))</f>
      </c>
      <c r="G486" s="13">
        <f>IF(F486="","",IFERROR(INDEX(Pilots!$B$2:$B$51,MATCH(F486,Pilots!$A$2:$A$51,0)),""))</f>
      </c>
      <c r="J486" s="13">
        <f>IF(I486="","",IFERROR(INDEX(Aircraft!$D$2:$D$51,MATCH(I486,Aircraft!$A$2:$A$51,0)),""))</f>
      </c>
      <c r="K486" s="13">
        <f>IF(I486="","",IFERROR(INDEX(Aircraft!$C$2:$C$51,MATCH(I486,Aircraft!$A$2:$A$51,0)),""))</f>
      </c>
      <c r="Z486" s="14"/>
    </row>
    <row r="487" spans="2:26" x14ac:dyDescent="0.25">
      <c r="B487" s="10"/>
      <c r="C487" s="11"/>
      <c r="D487" s="11"/>
      <c r="E487" s="12">
        <f>IF(OR(C487="",D487=""),"",ROUND(MOD(D487-C487,1)*1440,0))</f>
      </c>
      <c r="G487" s="13">
        <f>IF(F487="","",IFERROR(INDEX(Pilots!$B$2:$B$51,MATCH(F487,Pilots!$A$2:$A$51,0)),""))</f>
      </c>
      <c r="J487" s="13">
        <f>IF(I487="","",IFERROR(INDEX(Aircraft!$D$2:$D$51,MATCH(I487,Aircraft!$A$2:$A$51,0)),""))</f>
      </c>
      <c r="K487" s="13">
        <f>IF(I487="","",IFERROR(INDEX(Aircraft!$C$2:$C$51,MATCH(I487,Aircraft!$A$2:$A$51,0)),""))</f>
      </c>
      <c r="Z487" s="14"/>
    </row>
    <row r="488" spans="2:26" x14ac:dyDescent="0.25">
      <c r="B488" s="10"/>
      <c r="C488" s="11"/>
      <c r="D488" s="11"/>
      <c r="E488" s="12">
        <f>IF(OR(C488="",D488=""),"",ROUND(MOD(D488-C488,1)*1440,0))</f>
      </c>
      <c r="G488" s="13">
        <f>IF(F488="","",IFERROR(INDEX(Pilots!$B$2:$B$51,MATCH(F488,Pilots!$A$2:$A$51,0)),""))</f>
      </c>
      <c r="J488" s="13">
        <f>IF(I488="","",IFERROR(INDEX(Aircraft!$D$2:$D$51,MATCH(I488,Aircraft!$A$2:$A$51,0)),""))</f>
      </c>
      <c r="K488" s="13">
        <f>IF(I488="","",IFERROR(INDEX(Aircraft!$C$2:$C$51,MATCH(I488,Aircraft!$A$2:$A$51,0)),""))</f>
      </c>
      <c r="Z488" s="14"/>
    </row>
    <row r="489" spans="2:26" x14ac:dyDescent="0.25">
      <c r="B489" s="10"/>
      <c r="C489" s="11"/>
      <c r="D489" s="11"/>
      <c r="E489" s="12">
        <f>IF(OR(C489="",D489=""),"",ROUND(MOD(D489-C489,1)*1440,0))</f>
      </c>
      <c r="G489" s="13">
        <f>IF(F489="","",IFERROR(INDEX(Pilots!$B$2:$B$51,MATCH(F489,Pilots!$A$2:$A$51,0)),""))</f>
      </c>
      <c r="J489" s="13">
        <f>IF(I489="","",IFERROR(INDEX(Aircraft!$D$2:$D$51,MATCH(I489,Aircraft!$A$2:$A$51,0)),""))</f>
      </c>
      <c r="K489" s="13">
        <f>IF(I489="","",IFERROR(INDEX(Aircraft!$C$2:$C$51,MATCH(I489,Aircraft!$A$2:$A$51,0)),""))</f>
      </c>
      <c r="Z489" s="14"/>
    </row>
    <row r="490" spans="2:26" x14ac:dyDescent="0.25">
      <c r="B490" s="10"/>
      <c r="C490" s="11"/>
      <c r="D490" s="11"/>
      <c r="E490" s="12">
        <f>IF(OR(C490="",D490=""),"",ROUND(MOD(D490-C490,1)*1440,0))</f>
      </c>
      <c r="G490" s="13">
        <f>IF(F490="","",IFERROR(INDEX(Pilots!$B$2:$B$51,MATCH(F490,Pilots!$A$2:$A$51,0)),""))</f>
      </c>
      <c r="J490" s="13">
        <f>IF(I490="","",IFERROR(INDEX(Aircraft!$D$2:$D$51,MATCH(I490,Aircraft!$A$2:$A$51,0)),""))</f>
      </c>
      <c r="K490" s="13">
        <f>IF(I490="","",IFERROR(INDEX(Aircraft!$C$2:$C$51,MATCH(I490,Aircraft!$A$2:$A$51,0)),""))</f>
      </c>
      <c r="Z490" s="14"/>
    </row>
    <row r="491" spans="2:26" x14ac:dyDescent="0.25">
      <c r="B491" s="10"/>
      <c r="C491" s="11"/>
      <c r="D491" s="11"/>
      <c r="E491" s="12">
        <f>IF(OR(C491="",D491=""),"",ROUND(MOD(D491-C491,1)*1440,0))</f>
      </c>
      <c r="G491" s="13">
        <f>IF(F491="","",IFERROR(INDEX(Pilots!$B$2:$B$51,MATCH(F491,Pilots!$A$2:$A$51,0)),""))</f>
      </c>
      <c r="J491" s="13">
        <f>IF(I491="","",IFERROR(INDEX(Aircraft!$D$2:$D$51,MATCH(I491,Aircraft!$A$2:$A$51,0)),""))</f>
      </c>
      <c r="K491" s="13">
        <f>IF(I491="","",IFERROR(INDEX(Aircraft!$C$2:$C$51,MATCH(I491,Aircraft!$A$2:$A$51,0)),""))</f>
      </c>
      <c r="Z491" s="14"/>
    </row>
    <row r="492" spans="2:26" x14ac:dyDescent="0.25">
      <c r="B492" s="10"/>
      <c r="C492" s="11"/>
      <c r="D492" s="11"/>
      <c r="E492" s="12">
        <f>IF(OR(C492="",D492=""),"",ROUND(MOD(D492-C492,1)*1440,0))</f>
      </c>
      <c r="G492" s="13">
        <f>IF(F492="","",IFERROR(INDEX(Pilots!$B$2:$B$51,MATCH(F492,Pilots!$A$2:$A$51,0)),""))</f>
      </c>
      <c r="J492" s="13">
        <f>IF(I492="","",IFERROR(INDEX(Aircraft!$D$2:$D$51,MATCH(I492,Aircraft!$A$2:$A$51,0)),""))</f>
      </c>
      <c r="K492" s="13">
        <f>IF(I492="","",IFERROR(INDEX(Aircraft!$C$2:$C$51,MATCH(I492,Aircraft!$A$2:$A$51,0)),""))</f>
      </c>
      <c r="Z492" s="14"/>
    </row>
    <row r="493" spans="2:26" x14ac:dyDescent="0.25">
      <c r="B493" s="10"/>
      <c r="C493" s="11"/>
      <c r="D493" s="11"/>
      <c r="E493" s="12">
        <f>IF(OR(C493="",D493=""),"",ROUND(MOD(D493-C493,1)*1440,0))</f>
      </c>
      <c r="G493" s="13">
        <f>IF(F493="","",IFERROR(INDEX(Pilots!$B$2:$B$51,MATCH(F493,Pilots!$A$2:$A$51,0)),""))</f>
      </c>
      <c r="J493" s="13">
        <f>IF(I493="","",IFERROR(INDEX(Aircraft!$D$2:$D$51,MATCH(I493,Aircraft!$A$2:$A$51,0)),""))</f>
      </c>
      <c r="K493" s="13">
        <f>IF(I493="","",IFERROR(INDEX(Aircraft!$C$2:$C$51,MATCH(I493,Aircraft!$A$2:$A$51,0)),""))</f>
      </c>
      <c r="Z493" s="14"/>
    </row>
    <row r="494" spans="2:26" x14ac:dyDescent="0.25">
      <c r="B494" s="10"/>
      <c r="C494" s="11"/>
      <c r="D494" s="11"/>
      <c r="E494" s="12">
        <f>IF(OR(C494="",D494=""),"",ROUND(MOD(D494-C494,1)*1440,0))</f>
      </c>
      <c r="G494" s="13">
        <f>IF(F494="","",IFERROR(INDEX(Pilots!$B$2:$B$51,MATCH(F494,Pilots!$A$2:$A$51,0)),""))</f>
      </c>
      <c r="J494" s="13">
        <f>IF(I494="","",IFERROR(INDEX(Aircraft!$D$2:$D$51,MATCH(I494,Aircraft!$A$2:$A$51,0)),""))</f>
      </c>
      <c r="K494" s="13">
        <f>IF(I494="","",IFERROR(INDEX(Aircraft!$C$2:$C$51,MATCH(I494,Aircraft!$A$2:$A$51,0)),""))</f>
      </c>
      <c r="Z494" s="14"/>
    </row>
    <row r="495" spans="2:26" x14ac:dyDescent="0.25">
      <c r="B495" s="10"/>
      <c r="C495" s="11"/>
      <c r="D495" s="11"/>
      <c r="E495" s="12">
        <f>IF(OR(C495="",D495=""),"",ROUND(MOD(D495-C495,1)*1440,0))</f>
      </c>
      <c r="G495" s="13">
        <f>IF(F495="","",IFERROR(INDEX(Pilots!$B$2:$B$51,MATCH(F495,Pilots!$A$2:$A$51,0)),""))</f>
      </c>
      <c r="J495" s="13">
        <f>IF(I495="","",IFERROR(INDEX(Aircraft!$D$2:$D$51,MATCH(I495,Aircraft!$A$2:$A$51,0)),""))</f>
      </c>
      <c r="K495" s="13">
        <f>IF(I495="","",IFERROR(INDEX(Aircraft!$C$2:$C$51,MATCH(I495,Aircraft!$A$2:$A$51,0)),""))</f>
      </c>
      <c r="Z495" s="14"/>
    </row>
    <row r="496" spans="2:26" x14ac:dyDescent="0.25">
      <c r="B496" s="10"/>
      <c r="C496" s="11"/>
      <c r="D496" s="11"/>
      <c r="E496" s="12">
        <f>IF(OR(C496="",D496=""),"",ROUND(MOD(D496-C496,1)*1440,0))</f>
      </c>
      <c r="G496" s="13">
        <f>IF(F496="","",IFERROR(INDEX(Pilots!$B$2:$B$51,MATCH(F496,Pilots!$A$2:$A$51,0)),""))</f>
      </c>
      <c r="J496" s="13">
        <f>IF(I496="","",IFERROR(INDEX(Aircraft!$D$2:$D$51,MATCH(I496,Aircraft!$A$2:$A$51,0)),""))</f>
      </c>
      <c r="K496" s="13">
        <f>IF(I496="","",IFERROR(INDEX(Aircraft!$C$2:$C$51,MATCH(I496,Aircraft!$A$2:$A$51,0)),""))</f>
      </c>
      <c r="Z496" s="14"/>
    </row>
    <row r="497" spans="2:26" x14ac:dyDescent="0.25">
      <c r="B497" s="10"/>
      <c r="C497" s="11"/>
      <c r="D497" s="11"/>
      <c r="E497" s="12">
        <f>IF(OR(C497="",D497=""),"",ROUND(MOD(D497-C497,1)*1440,0))</f>
      </c>
      <c r="G497" s="13">
        <f>IF(F497="","",IFERROR(INDEX(Pilots!$B$2:$B$51,MATCH(F497,Pilots!$A$2:$A$51,0)),""))</f>
      </c>
      <c r="J497" s="13">
        <f>IF(I497="","",IFERROR(INDEX(Aircraft!$D$2:$D$51,MATCH(I497,Aircraft!$A$2:$A$51,0)),""))</f>
      </c>
      <c r="K497" s="13">
        <f>IF(I497="","",IFERROR(INDEX(Aircraft!$C$2:$C$51,MATCH(I497,Aircraft!$A$2:$A$51,0)),""))</f>
      </c>
      <c r="Z497" s="14"/>
    </row>
    <row r="498" spans="2:26" x14ac:dyDescent="0.25">
      <c r="B498" s="10"/>
      <c r="C498" s="11"/>
      <c r="D498" s="11"/>
      <c r="E498" s="12">
        <f>IF(OR(C498="",D498=""),"",ROUND(MOD(D498-C498,1)*1440,0))</f>
      </c>
      <c r="G498" s="13">
        <f>IF(F498="","",IFERROR(INDEX(Pilots!$B$2:$B$51,MATCH(F498,Pilots!$A$2:$A$51,0)),""))</f>
      </c>
      <c r="J498" s="13">
        <f>IF(I498="","",IFERROR(INDEX(Aircraft!$D$2:$D$51,MATCH(I498,Aircraft!$A$2:$A$51,0)),""))</f>
      </c>
      <c r="K498" s="13">
        <f>IF(I498="","",IFERROR(INDEX(Aircraft!$C$2:$C$51,MATCH(I498,Aircraft!$A$2:$A$51,0)),""))</f>
      </c>
      <c r="Z498" s="14"/>
    </row>
    <row r="499" spans="2:26" x14ac:dyDescent="0.25">
      <c r="B499" s="10"/>
      <c r="C499" s="11"/>
      <c r="D499" s="11"/>
      <c r="E499" s="12">
        <f>IF(OR(C499="",D499=""),"",ROUND(MOD(D499-C499,1)*1440,0))</f>
      </c>
      <c r="G499" s="13">
        <f>IF(F499="","",IFERROR(INDEX(Pilots!$B$2:$B$51,MATCH(F499,Pilots!$A$2:$A$51,0)),""))</f>
      </c>
      <c r="J499" s="13">
        <f>IF(I499="","",IFERROR(INDEX(Aircraft!$D$2:$D$51,MATCH(I499,Aircraft!$A$2:$A$51,0)),""))</f>
      </c>
      <c r="K499" s="13">
        <f>IF(I499="","",IFERROR(INDEX(Aircraft!$C$2:$C$51,MATCH(I499,Aircraft!$A$2:$A$51,0)),""))</f>
      </c>
      <c r="Z499" s="14"/>
    </row>
    <row r="500" spans="2:26" x14ac:dyDescent="0.25">
      <c r="B500" s="10"/>
      <c r="C500" s="11"/>
      <c r="D500" s="11"/>
      <c r="E500" s="12">
        <f>IF(OR(C500="",D500=""),"",ROUND(MOD(D500-C500,1)*1440,0))</f>
      </c>
      <c r="G500" s="13">
        <f>IF(F500="","",IFERROR(INDEX(Pilots!$B$2:$B$51,MATCH(F500,Pilots!$A$2:$A$51,0)),""))</f>
      </c>
      <c r="J500" s="13">
        <f>IF(I500="","",IFERROR(INDEX(Aircraft!$D$2:$D$51,MATCH(I500,Aircraft!$A$2:$A$51,0)),""))</f>
      </c>
      <c r="K500" s="13">
        <f>IF(I500="","",IFERROR(INDEX(Aircraft!$C$2:$C$51,MATCH(I500,Aircraft!$A$2:$A$51,0)),""))</f>
      </c>
      <c r="Z500" s="14"/>
    </row>
    <row r="501" spans="2:26" x14ac:dyDescent="0.25">
      <c r="B501" s="10"/>
      <c r="C501" s="11"/>
      <c r="D501" s="11"/>
      <c r="E501" s="12">
        <f>IF(OR(C501="",D501=""),"",ROUND(MOD(D501-C501,1)*1440,0))</f>
      </c>
      <c r="G501" s="13">
        <f>IF(F501="","",IFERROR(INDEX(Pilots!$B$2:$B$51,MATCH(F501,Pilots!$A$2:$A$51,0)),""))</f>
      </c>
      <c r="J501" s="13">
        <f>IF(I501="","",IFERROR(INDEX(Aircraft!$D$2:$D$51,MATCH(I501,Aircraft!$A$2:$A$51,0)),""))</f>
      </c>
      <c r="K501" s="13">
        <f>IF(I501="","",IFERROR(INDEX(Aircraft!$C$2:$C$51,MATCH(I501,Aircraft!$A$2:$A$51,0)),""))</f>
      </c>
      <c r="Z501" s="14"/>
    </row>
    <row r="502" spans="2:26" x14ac:dyDescent="0.25">
      <c r="B502" s="10"/>
      <c r="C502" s="11"/>
      <c r="D502" s="11"/>
      <c r="E502" s="12">
        <f>IF(OR(C502="",D502=""),"",ROUND(MOD(D502-C502,1)*1440,0))</f>
      </c>
      <c r="G502" s="13">
        <f>IF(F502="","",IFERROR(INDEX(Pilots!$B$2:$B$51,MATCH(F502,Pilots!$A$2:$A$51,0)),""))</f>
      </c>
      <c r="J502" s="13">
        <f>IF(I502="","",IFERROR(INDEX(Aircraft!$D$2:$D$51,MATCH(I502,Aircraft!$A$2:$A$51,0)),""))</f>
      </c>
      <c r="K502" s="13">
        <f>IF(I502="","",IFERROR(INDEX(Aircraft!$C$2:$C$51,MATCH(I502,Aircraft!$A$2:$A$51,0)),""))</f>
      </c>
      <c r="Z502" s="14"/>
    </row>
    <row r="503" spans="2:26" x14ac:dyDescent="0.25">
      <c r="B503" s="10"/>
      <c r="C503" s="11"/>
      <c r="D503" s="11"/>
      <c r="E503" s="12">
        <f>IF(OR(C503="",D503=""),"",ROUND(MOD(D503-C503,1)*1440,0))</f>
      </c>
      <c r="G503" s="13">
        <f>IF(F503="","",IFERROR(INDEX(Pilots!$B$2:$B$51,MATCH(F503,Pilots!$A$2:$A$51,0)),""))</f>
      </c>
      <c r="J503" s="13">
        <f>IF(I503="","",IFERROR(INDEX(Aircraft!$D$2:$D$51,MATCH(I503,Aircraft!$A$2:$A$51,0)),""))</f>
      </c>
      <c r="K503" s="13">
        <f>IF(I503="","",IFERROR(INDEX(Aircraft!$C$2:$C$51,MATCH(I503,Aircraft!$A$2:$A$51,0)),""))</f>
      </c>
      <c r="Z503" s="14"/>
    </row>
    <row r="504" spans="2:26" x14ac:dyDescent="0.25">
      <c r="B504" s="10"/>
      <c r="C504" s="11"/>
      <c r="D504" s="11"/>
      <c r="E504" s="12">
        <f>IF(OR(C504="",D504=""),"",ROUND(MOD(D504-C504,1)*1440,0))</f>
      </c>
      <c r="G504" s="13">
        <f>IF(F504="","",IFERROR(INDEX(Pilots!$B$2:$B$51,MATCH(F504,Pilots!$A$2:$A$51,0)),""))</f>
      </c>
      <c r="J504" s="13">
        <f>IF(I504="","",IFERROR(INDEX(Aircraft!$D$2:$D$51,MATCH(I504,Aircraft!$A$2:$A$51,0)),""))</f>
      </c>
      <c r="K504" s="13">
        <f>IF(I504="","",IFERROR(INDEX(Aircraft!$C$2:$C$51,MATCH(I504,Aircraft!$A$2:$A$51,0)),""))</f>
      </c>
      <c r="Z504" s="14"/>
    </row>
    <row r="505" spans="2:26" x14ac:dyDescent="0.25">
      <c r="B505" s="10"/>
      <c r="C505" s="11"/>
      <c r="D505" s="11"/>
      <c r="E505" s="12">
        <f>IF(OR(C505="",D505=""),"",ROUND(MOD(D505-C505,1)*1440,0))</f>
      </c>
      <c r="G505" s="13">
        <f>IF(F505="","",IFERROR(INDEX(Pilots!$B$2:$B$51,MATCH(F505,Pilots!$A$2:$A$51,0)),""))</f>
      </c>
      <c r="J505" s="13">
        <f>IF(I505="","",IFERROR(INDEX(Aircraft!$D$2:$D$51,MATCH(I505,Aircraft!$A$2:$A$51,0)),""))</f>
      </c>
      <c r="K505" s="13">
        <f>IF(I505="","",IFERROR(INDEX(Aircraft!$C$2:$C$51,MATCH(I505,Aircraft!$A$2:$A$51,0)),""))</f>
      </c>
      <c r="Z505" s="14"/>
    </row>
    <row r="506" spans="2:26" x14ac:dyDescent="0.25">
      <c r="B506" s="10"/>
      <c r="C506" s="11"/>
      <c r="D506" s="11"/>
      <c r="E506" s="12">
        <f>IF(OR(C506="",D506=""),"",ROUND(MOD(D506-C506,1)*1440,0))</f>
      </c>
      <c r="G506" s="13">
        <f>IF(F506="","",IFERROR(INDEX(Pilots!$B$2:$B$51,MATCH(F506,Pilots!$A$2:$A$51,0)),""))</f>
      </c>
      <c r="J506" s="13">
        <f>IF(I506="","",IFERROR(INDEX(Aircraft!$D$2:$D$51,MATCH(I506,Aircraft!$A$2:$A$51,0)),""))</f>
      </c>
      <c r="K506" s="13">
        <f>IF(I506="","",IFERROR(INDEX(Aircraft!$C$2:$C$51,MATCH(I506,Aircraft!$A$2:$A$51,0)),""))</f>
      </c>
      <c r="Z506" s="14"/>
    </row>
    <row r="507" spans="2:26" x14ac:dyDescent="0.25">
      <c r="B507" s="10"/>
      <c r="C507" s="11"/>
      <c r="D507" s="11"/>
      <c r="E507" s="12">
        <f>IF(OR(C507="",D507=""),"",ROUND(MOD(D507-C507,1)*1440,0))</f>
      </c>
      <c r="G507" s="13">
        <f>IF(F507="","",IFERROR(INDEX(Pilots!$B$2:$B$51,MATCH(F507,Pilots!$A$2:$A$51,0)),""))</f>
      </c>
      <c r="J507" s="13">
        <f>IF(I507="","",IFERROR(INDEX(Aircraft!$D$2:$D$51,MATCH(I507,Aircraft!$A$2:$A$51,0)),""))</f>
      </c>
      <c r="K507" s="13">
        <f>IF(I507="","",IFERROR(INDEX(Aircraft!$C$2:$C$51,MATCH(I507,Aircraft!$A$2:$A$51,0)),""))</f>
      </c>
      <c r="Z507" s="14"/>
    </row>
    <row r="508" spans="2:26" x14ac:dyDescent="0.25">
      <c r="B508" s="10"/>
      <c r="C508" s="11"/>
      <c r="D508" s="11"/>
      <c r="E508" s="12">
        <f>IF(OR(C508="",D508=""),"",ROUND(MOD(D508-C508,1)*1440,0))</f>
      </c>
      <c r="G508" s="13">
        <f>IF(F508="","",IFERROR(INDEX(Pilots!$B$2:$B$51,MATCH(F508,Pilots!$A$2:$A$51,0)),""))</f>
      </c>
      <c r="J508" s="13">
        <f>IF(I508="","",IFERROR(INDEX(Aircraft!$D$2:$D$51,MATCH(I508,Aircraft!$A$2:$A$51,0)),""))</f>
      </c>
      <c r="K508" s="13">
        <f>IF(I508="","",IFERROR(INDEX(Aircraft!$C$2:$C$51,MATCH(I508,Aircraft!$A$2:$A$51,0)),""))</f>
      </c>
      <c r="Z508" s="14"/>
    </row>
    <row r="509" spans="2:26" x14ac:dyDescent="0.25">
      <c r="B509" s="10"/>
      <c r="C509" s="11"/>
      <c r="D509" s="11"/>
      <c r="E509" s="12">
        <f>IF(OR(C509="",D509=""),"",ROUND(MOD(D509-C509,1)*1440,0))</f>
      </c>
      <c r="G509" s="13">
        <f>IF(F509="","",IFERROR(INDEX(Pilots!$B$2:$B$51,MATCH(F509,Pilots!$A$2:$A$51,0)),""))</f>
      </c>
      <c r="J509" s="13">
        <f>IF(I509="","",IFERROR(INDEX(Aircraft!$D$2:$D$51,MATCH(I509,Aircraft!$A$2:$A$51,0)),""))</f>
      </c>
      <c r="K509" s="13">
        <f>IF(I509="","",IFERROR(INDEX(Aircraft!$C$2:$C$51,MATCH(I509,Aircraft!$A$2:$A$51,0)),""))</f>
      </c>
      <c r="Z509" s="14"/>
    </row>
    <row r="510" spans="2:26" x14ac:dyDescent="0.25">
      <c r="B510" s="10"/>
      <c r="C510" s="11"/>
      <c r="D510" s="11"/>
      <c r="E510" s="12">
        <f>IF(OR(C510="",D510=""),"",ROUND(MOD(D510-C510,1)*1440,0))</f>
      </c>
      <c r="G510" s="13">
        <f>IF(F510="","",IFERROR(INDEX(Pilots!$B$2:$B$51,MATCH(F510,Pilots!$A$2:$A$51,0)),""))</f>
      </c>
      <c r="J510" s="13">
        <f>IF(I510="","",IFERROR(INDEX(Aircraft!$D$2:$D$51,MATCH(I510,Aircraft!$A$2:$A$51,0)),""))</f>
      </c>
      <c r="K510" s="13">
        <f>IF(I510="","",IFERROR(INDEX(Aircraft!$C$2:$C$51,MATCH(I510,Aircraft!$A$2:$A$51,0)),""))</f>
      </c>
      <c r="Z510" s="14"/>
    </row>
    <row r="511" spans="2:26" x14ac:dyDescent="0.25">
      <c r="B511" s="10"/>
      <c r="C511" s="11"/>
      <c r="D511" s="11"/>
      <c r="E511" s="12">
        <f>IF(OR(C511="",D511=""),"",ROUND(MOD(D511-C511,1)*1440,0))</f>
      </c>
      <c r="G511" s="13">
        <f>IF(F511="","",IFERROR(INDEX(Pilots!$B$2:$B$51,MATCH(F511,Pilots!$A$2:$A$51,0)),""))</f>
      </c>
      <c r="J511" s="13">
        <f>IF(I511="","",IFERROR(INDEX(Aircraft!$D$2:$D$51,MATCH(I511,Aircraft!$A$2:$A$51,0)),""))</f>
      </c>
      <c r="K511" s="13">
        <f>IF(I511="","",IFERROR(INDEX(Aircraft!$C$2:$C$51,MATCH(I511,Aircraft!$A$2:$A$51,0)),""))</f>
      </c>
      <c r="Z511" s="14"/>
    </row>
    <row r="512" spans="2:26" x14ac:dyDescent="0.25">
      <c r="B512" s="10"/>
      <c r="C512" s="11"/>
      <c r="D512" s="11"/>
      <c r="E512" s="12">
        <f>IF(OR(C512="",D512=""),"",ROUND(MOD(D512-C512,1)*1440,0))</f>
      </c>
      <c r="G512" s="13">
        <f>IF(F512="","",IFERROR(INDEX(Pilots!$B$2:$B$51,MATCH(F512,Pilots!$A$2:$A$51,0)),""))</f>
      </c>
      <c r="J512" s="13">
        <f>IF(I512="","",IFERROR(INDEX(Aircraft!$D$2:$D$51,MATCH(I512,Aircraft!$A$2:$A$51,0)),""))</f>
      </c>
      <c r="K512" s="13">
        <f>IF(I512="","",IFERROR(INDEX(Aircraft!$C$2:$C$51,MATCH(I512,Aircraft!$A$2:$A$51,0)),""))</f>
      </c>
      <c r="Z512" s="14"/>
    </row>
    <row r="513" spans="2:26" x14ac:dyDescent="0.25">
      <c r="B513" s="10"/>
      <c r="C513" s="11"/>
      <c r="D513" s="11"/>
      <c r="E513" s="12">
        <f>IF(OR(C513="",D513=""),"",ROUND(MOD(D513-C513,1)*1440,0))</f>
      </c>
      <c r="G513" s="13">
        <f>IF(F513="","",IFERROR(INDEX(Pilots!$B$2:$B$51,MATCH(F513,Pilots!$A$2:$A$51,0)),""))</f>
      </c>
      <c r="J513" s="13">
        <f>IF(I513="","",IFERROR(INDEX(Aircraft!$D$2:$D$51,MATCH(I513,Aircraft!$A$2:$A$51,0)),""))</f>
      </c>
      <c r="K513" s="13">
        <f>IF(I513="","",IFERROR(INDEX(Aircraft!$C$2:$C$51,MATCH(I513,Aircraft!$A$2:$A$51,0)),""))</f>
      </c>
      <c r="Z513" s="14"/>
    </row>
    <row r="514" spans="2:26" x14ac:dyDescent="0.25">
      <c r="B514" s="10"/>
      <c r="C514" s="11"/>
      <c r="D514" s="11"/>
      <c r="E514" s="12">
        <f>IF(OR(C514="",D514=""),"",ROUND(MOD(D514-C514,1)*1440,0))</f>
      </c>
      <c r="G514" s="13">
        <f>IF(F514="","",IFERROR(INDEX(Pilots!$B$2:$B$51,MATCH(F514,Pilots!$A$2:$A$51,0)),""))</f>
      </c>
      <c r="J514" s="13">
        <f>IF(I514="","",IFERROR(INDEX(Aircraft!$D$2:$D$51,MATCH(I514,Aircraft!$A$2:$A$51,0)),""))</f>
      </c>
      <c r="K514" s="13">
        <f>IF(I514="","",IFERROR(INDEX(Aircraft!$C$2:$C$51,MATCH(I514,Aircraft!$A$2:$A$51,0)),""))</f>
      </c>
      <c r="Z514" s="14"/>
    </row>
    <row r="515" spans="2:26" x14ac:dyDescent="0.25">
      <c r="B515" s="10"/>
      <c r="C515" s="11"/>
      <c r="D515" s="11"/>
      <c r="E515" s="12">
        <f>IF(OR(C515="",D515=""),"",ROUND(MOD(D515-C515,1)*1440,0))</f>
      </c>
      <c r="G515" s="13">
        <f>IF(F515="","",IFERROR(INDEX(Pilots!$B$2:$B$51,MATCH(F515,Pilots!$A$2:$A$51,0)),""))</f>
      </c>
      <c r="J515" s="13">
        <f>IF(I515="","",IFERROR(INDEX(Aircraft!$D$2:$D$51,MATCH(I515,Aircraft!$A$2:$A$51,0)),""))</f>
      </c>
      <c r="K515" s="13">
        <f>IF(I515="","",IFERROR(INDEX(Aircraft!$C$2:$C$51,MATCH(I515,Aircraft!$A$2:$A$51,0)),""))</f>
      </c>
      <c r="Z515" s="14"/>
    </row>
    <row r="516" spans="2:26" x14ac:dyDescent="0.25">
      <c r="B516" s="10"/>
      <c r="C516" s="11"/>
      <c r="D516" s="11"/>
      <c r="E516" s="12">
        <f>IF(OR(C516="",D516=""),"",ROUND(MOD(D516-C516,1)*1440,0))</f>
      </c>
      <c r="G516" s="13">
        <f>IF(F516="","",IFERROR(INDEX(Pilots!$B$2:$B$51,MATCH(F516,Pilots!$A$2:$A$51,0)),""))</f>
      </c>
      <c r="J516" s="13">
        <f>IF(I516="","",IFERROR(INDEX(Aircraft!$D$2:$D$51,MATCH(I516,Aircraft!$A$2:$A$51,0)),""))</f>
      </c>
      <c r="K516" s="13">
        <f>IF(I516="","",IFERROR(INDEX(Aircraft!$C$2:$C$51,MATCH(I516,Aircraft!$A$2:$A$51,0)),""))</f>
      </c>
      <c r="Z516" s="14"/>
    </row>
    <row r="517" spans="2:26" x14ac:dyDescent="0.25">
      <c r="B517" s="10"/>
      <c r="C517" s="11"/>
      <c r="D517" s="11"/>
      <c r="E517" s="12">
        <f>IF(OR(C517="",D517=""),"",ROUND(MOD(D517-C517,1)*1440,0))</f>
      </c>
      <c r="G517" s="13">
        <f>IF(F517="","",IFERROR(INDEX(Pilots!$B$2:$B$51,MATCH(F517,Pilots!$A$2:$A$51,0)),""))</f>
      </c>
      <c r="J517" s="13">
        <f>IF(I517="","",IFERROR(INDEX(Aircraft!$D$2:$D$51,MATCH(I517,Aircraft!$A$2:$A$51,0)),""))</f>
      </c>
      <c r="K517" s="13">
        <f>IF(I517="","",IFERROR(INDEX(Aircraft!$C$2:$C$51,MATCH(I517,Aircraft!$A$2:$A$51,0)),""))</f>
      </c>
      <c r="Z517" s="14"/>
    </row>
    <row r="518" spans="2:26" x14ac:dyDescent="0.25">
      <c r="B518" s="10"/>
      <c r="C518" s="11"/>
      <c r="D518" s="11"/>
      <c r="E518" s="12">
        <f>IF(OR(C518="",D518=""),"",ROUND(MOD(D518-C518,1)*1440,0))</f>
      </c>
      <c r="G518" s="13">
        <f>IF(F518="","",IFERROR(INDEX(Pilots!$B$2:$B$51,MATCH(F518,Pilots!$A$2:$A$51,0)),""))</f>
      </c>
      <c r="J518" s="13">
        <f>IF(I518="","",IFERROR(INDEX(Aircraft!$D$2:$D$51,MATCH(I518,Aircraft!$A$2:$A$51,0)),""))</f>
      </c>
      <c r="K518" s="13">
        <f>IF(I518="","",IFERROR(INDEX(Aircraft!$C$2:$C$51,MATCH(I518,Aircraft!$A$2:$A$51,0)),""))</f>
      </c>
      <c r="Z518" s="14"/>
    </row>
    <row r="519" spans="2:26" x14ac:dyDescent="0.25">
      <c r="B519" s="10"/>
      <c r="C519" s="11"/>
      <c r="D519" s="11"/>
      <c r="E519" s="12">
        <f>IF(OR(C519="",D519=""),"",ROUND(MOD(D519-C519,1)*1440,0))</f>
      </c>
      <c r="G519" s="13">
        <f>IF(F519="","",IFERROR(INDEX(Pilots!$B$2:$B$51,MATCH(F519,Pilots!$A$2:$A$51,0)),""))</f>
      </c>
      <c r="J519" s="13">
        <f>IF(I519="","",IFERROR(INDEX(Aircraft!$D$2:$D$51,MATCH(I519,Aircraft!$A$2:$A$51,0)),""))</f>
      </c>
      <c r="K519" s="13">
        <f>IF(I519="","",IFERROR(INDEX(Aircraft!$C$2:$C$51,MATCH(I519,Aircraft!$A$2:$A$51,0)),""))</f>
      </c>
      <c r="Z519" s="14"/>
    </row>
    <row r="520" spans="2:26" x14ac:dyDescent="0.25">
      <c r="B520" s="10"/>
      <c r="C520" s="11"/>
      <c r="D520" s="11"/>
      <c r="E520" s="12">
        <f>IF(OR(C520="",D520=""),"",ROUND(MOD(D520-C520,1)*1440,0))</f>
      </c>
      <c r="G520" s="13">
        <f>IF(F520="","",IFERROR(INDEX(Pilots!$B$2:$B$51,MATCH(F520,Pilots!$A$2:$A$51,0)),""))</f>
      </c>
      <c r="J520" s="13">
        <f>IF(I520="","",IFERROR(INDEX(Aircraft!$D$2:$D$51,MATCH(I520,Aircraft!$A$2:$A$51,0)),""))</f>
      </c>
      <c r="K520" s="13">
        <f>IF(I520="","",IFERROR(INDEX(Aircraft!$C$2:$C$51,MATCH(I520,Aircraft!$A$2:$A$51,0)),""))</f>
      </c>
      <c r="Z520" s="14"/>
    </row>
    <row r="521" spans="2:26" x14ac:dyDescent="0.25">
      <c r="B521" s="10"/>
      <c r="C521" s="11"/>
      <c r="D521" s="11"/>
      <c r="E521" s="12">
        <f>IF(OR(C521="",D521=""),"",ROUND(MOD(D521-C521,1)*1440,0))</f>
      </c>
      <c r="G521" s="13">
        <f>IF(F521="","",IFERROR(INDEX(Pilots!$B$2:$B$51,MATCH(F521,Pilots!$A$2:$A$51,0)),""))</f>
      </c>
      <c r="J521" s="13">
        <f>IF(I521="","",IFERROR(INDEX(Aircraft!$D$2:$D$51,MATCH(I521,Aircraft!$A$2:$A$51,0)),""))</f>
      </c>
      <c r="K521" s="13">
        <f>IF(I521="","",IFERROR(INDEX(Aircraft!$C$2:$C$51,MATCH(I521,Aircraft!$A$2:$A$51,0)),""))</f>
      </c>
      <c r="Z521" s="14"/>
    </row>
    <row r="522" spans="2:26" x14ac:dyDescent="0.25">
      <c r="B522" s="10"/>
      <c r="C522" s="11"/>
      <c r="D522" s="11"/>
      <c r="E522" s="12">
        <f>IF(OR(C522="",D522=""),"",ROUND(MOD(D522-C522,1)*1440,0))</f>
      </c>
      <c r="G522" s="13">
        <f>IF(F522="","",IFERROR(INDEX(Pilots!$B$2:$B$51,MATCH(F522,Pilots!$A$2:$A$51,0)),""))</f>
      </c>
      <c r="J522" s="13">
        <f>IF(I522="","",IFERROR(INDEX(Aircraft!$D$2:$D$51,MATCH(I522,Aircraft!$A$2:$A$51,0)),""))</f>
      </c>
      <c r="K522" s="13">
        <f>IF(I522="","",IFERROR(INDEX(Aircraft!$C$2:$C$51,MATCH(I522,Aircraft!$A$2:$A$51,0)),""))</f>
      </c>
      <c r="Z522" s="14"/>
    </row>
    <row r="523" spans="2:26" x14ac:dyDescent="0.25">
      <c r="B523" s="10"/>
      <c r="C523" s="11"/>
      <c r="D523" s="11"/>
      <c r="E523" s="12">
        <f>IF(OR(C523="",D523=""),"",ROUND(MOD(D523-C523,1)*1440,0))</f>
      </c>
      <c r="G523" s="13">
        <f>IF(F523="","",IFERROR(INDEX(Pilots!$B$2:$B$51,MATCH(F523,Pilots!$A$2:$A$51,0)),""))</f>
      </c>
      <c r="J523" s="13">
        <f>IF(I523="","",IFERROR(INDEX(Aircraft!$D$2:$D$51,MATCH(I523,Aircraft!$A$2:$A$51,0)),""))</f>
      </c>
      <c r="K523" s="13">
        <f>IF(I523="","",IFERROR(INDEX(Aircraft!$C$2:$C$51,MATCH(I523,Aircraft!$A$2:$A$51,0)),""))</f>
      </c>
      <c r="Z523" s="14"/>
    </row>
    <row r="524" spans="2:26" x14ac:dyDescent="0.25">
      <c r="B524" s="10"/>
      <c r="C524" s="11"/>
      <c r="D524" s="11"/>
      <c r="E524" s="12">
        <f>IF(OR(C524="",D524=""),"",ROUND(MOD(D524-C524,1)*1440,0))</f>
      </c>
      <c r="G524" s="13">
        <f>IF(F524="","",IFERROR(INDEX(Pilots!$B$2:$B$51,MATCH(F524,Pilots!$A$2:$A$51,0)),""))</f>
      </c>
      <c r="J524" s="13">
        <f>IF(I524="","",IFERROR(INDEX(Aircraft!$D$2:$D$51,MATCH(I524,Aircraft!$A$2:$A$51,0)),""))</f>
      </c>
      <c r="K524" s="13">
        <f>IF(I524="","",IFERROR(INDEX(Aircraft!$C$2:$C$51,MATCH(I524,Aircraft!$A$2:$A$51,0)),""))</f>
      </c>
      <c r="Z524" s="14"/>
    </row>
    <row r="525" spans="2:26" x14ac:dyDescent="0.25">
      <c r="B525" s="10"/>
      <c r="C525" s="11"/>
      <c r="D525" s="11"/>
      <c r="E525" s="12">
        <f>IF(OR(C525="",D525=""),"",ROUND(MOD(D525-C525,1)*1440,0))</f>
      </c>
      <c r="G525" s="13">
        <f>IF(F525="","",IFERROR(INDEX(Pilots!$B$2:$B$51,MATCH(F525,Pilots!$A$2:$A$51,0)),""))</f>
      </c>
      <c r="J525" s="13">
        <f>IF(I525="","",IFERROR(INDEX(Aircraft!$D$2:$D$51,MATCH(I525,Aircraft!$A$2:$A$51,0)),""))</f>
      </c>
      <c r="K525" s="13">
        <f>IF(I525="","",IFERROR(INDEX(Aircraft!$C$2:$C$51,MATCH(I525,Aircraft!$A$2:$A$51,0)),""))</f>
      </c>
      <c r="Z525" s="14"/>
    </row>
    <row r="526" spans="2:26" x14ac:dyDescent="0.25">
      <c r="B526" s="10"/>
      <c r="C526" s="11"/>
      <c r="D526" s="11"/>
      <c r="E526" s="12">
        <f>IF(OR(C526="",D526=""),"",ROUND(MOD(D526-C526,1)*1440,0))</f>
      </c>
      <c r="G526" s="13">
        <f>IF(F526="","",IFERROR(INDEX(Pilots!$B$2:$B$51,MATCH(F526,Pilots!$A$2:$A$51,0)),""))</f>
      </c>
      <c r="J526" s="13">
        <f>IF(I526="","",IFERROR(INDEX(Aircraft!$D$2:$D$51,MATCH(I526,Aircraft!$A$2:$A$51,0)),""))</f>
      </c>
      <c r="K526" s="13">
        <f>IF(I526="","",IFERROR(INDEX(Aircraft!$C$2:$C$51,MATCH(I526,Aircraft!$A$2:$A$51,0)),""))</f>
      </c>
      <c r="Z526" s="14"/>
    </row>
    <row r="527" spans="2:26" x14ac:dyDescent="0.25">
      <c r="B527" s="10"/>
      <c r="C527" s="11"/>
      <c r="D527" s="11"/>
      <c r="E527" s="12">
        <f>IF(OR(C527="",D527=""),"",ROUND(MOD(D527-C527,1)*1440,0))</f>
      </c>
      <c r="G527" s="13">
        <f>IF(F527="","",IFERROR(INDEX(Pilots!$B$2:$B$51,MATCH(F527,Pilots!$A$2:$A$51,0)),""))</f>
      </c>
      <c r="J527" s="13">
        <f>IF(I527="","",IFERROR(INDEX(Aircraft!$D$2:$D$51,MATCH(I527,Aircraft!$A$2:$A$51,0)),""))</f>
      </c>
      <c r="K527" s="13">
        <f>IF(I527="","",IFERROR(INDEX(Aircraft!$C$2:$C$51,MATCH(I527,Aircraft!$A$2:$A$51,0)),""))</f>
      </c>
      <c r="Z527" s="14"/>
    </row>
    <row r="528" spans="2:26" x14ac:dyDescent="0.25">
      <c r="B528" s="10"/>
      <c r="C528" s="11"/>
      <c r="D528" s="11"/>
      <c r="E528" s="12">
        <f>IF(OR(C528="",D528=""),"",ROUND(MOD(D528-C528,1)*1440,0))</f>
      </c>
      <c r="G528" s="13">
        <f>IF(F528="","",IFERROR(INDEX(Pilots!$B$2:$B$51,MATCH(F528,Pilots!$A$2:$A$51,0)),""))</f>
      </c>
      <c r="J528" s="13">
        <f>IF(I528="","",IFERROR(INDEX(Aircraft!$D$2:$D$51,MATCH(I528,Aircraft!$A$2:$A$51,0)),""))</f>
      </c>
      <c r="K528" s="13">
        <f>IF(I528="","",IFERROR(INDEX(Aircraft!$C$2:$C$51,MATCH(I528,Aircraft!$A$2:$A$51,0)),""))</f>
      </c>
      <c r="Z528" s="14"/>
    </row>
    <row r="529" spans="2:26" x14ac:dyDescent="0.25">
      <c r="B529" s="10"/>
      <c r="C529" s="11"/>
      <c r="D529" s="11"/>
      <c r="E529" s="12">
        <f>IF(OR(C529="",D529=""),"",ROUND(MOD(D529-C529,1)*1440,0))</f>
      </c>
      <c r="G529" s="13">
        <f>IF(F529="","",IFERROR(INDEX(Pilots!$B$2:$B$51,MATCH(F529,Pilots!$A$2:$A$51,0)),""))</f>
      </c>
      <c r="J529" s="13">
        <f>IF(I529="","",IFERROR(INDEX(Aircraft!$D$2:$D$51,MATCH(I529,Aircraft!$A$2:$A$51,0)),""))</f>
      </c>
      <c r="K529" s="13">
        <f>IF(I529="","",IFERROR(INDEX(Aircraft!$C$2:$C$51,MATCH(I529,Aircraft!$A$2:$A$51,0)),""))</f>
      </c>
      <c r="Z529" s="14"/>
    </row>
    <row r="530" spans="2:26" x14ac:dyDescent="0.25">
      <c r="B530" s="10"/>
      <c r="C530" s="11"/>
      <c r="D530" s="11"/>
      <c r="E530" s="12">
        <f>IF(OR(C530="",D530=""),"",ROUND(MOD(D530-C530,1)*1440,0))</f>
      </c>
      <c r="G530" s="13">
        <f>IF(F530="","",IFERROR(INDEX(Pilots!$B$2:$B$51,MATCH(F530,Pilots!$A$2:$A$51,0)),""))</f>
      </c>
      <c r="J530" s="13">
        <f>IF(I530="","",IFERROR(INDEX(Aircraft!$D$2:$D$51,MATCH(I530,Aircraft!$A$2:$A$51,0)),""))</f>
      </c>
      <c r="K530" s="13">
        <f>IF(I530="","",IFERROR(INDEX(Aircraft!$C$2:$C$51,MATCH(I530,Aircraft!$A$2:$A$51,0)),""))</f>
      </c>
      <c r="Z530" s="14"/>
    </row>
    <row r="531" spans="2:26" x14ac:dyDescent="0.25">
      <c r="B531" s="10"/>
      <c r="C531" s="11"/>
      <c r="D531" s="11"/>
      <c r="E531" s="12">
        <f>IF(OR(C531="",D531=""),"",ROUND(MOD(D531-C531,1)*1440,0))</f>
      </c>
      <c r="G531" s="13">
        <f>IF(F531="","",IFERROR(INDEX(Pilots!$B$2:$B$51,MATCH(F531,Pilots!$A$2:$A$51,0)),""))</f>
      </c>
      <c r="J531" s="13">
        <f>IF(I531="","",IFERROR(INDEX(Aircraft!$D$2:$D$51,MATCH(I531,Aircraft!$A$2:$A$51,0)),""))</f>
      </c>
      <c r="K531" s="13">
        <f>IF(I531="","",IFERROR(INDEX(Aircraft!$C$2:$C$51,MATCH(I531,Aircraft!$A$2:$A$51,0)),""))</f>
      </c>
      <c r="Z531" s="14"/>
    </row>
    <row r="532" spans="2:26" x14ac:dyDescent="0.25">
      <c r="B532" s="10"/>
      <c r="C532" s="11"/>
      <c r="D532" s="11"/>
      <c r="E532" s="12">
        <f>IF(OR(C532="",D532=""),"",ROUND(MOD(D532-C532,1)*1440,0))</f>
      </c>
      <c r="G532" s="13">
        <f>IF(F532="","",IFERROR(INDEX(Pilots!$B$2:$B$51,MATCH(F532,Pilots!$A$2:$A$51,0)),""))</f>
      </c>
      <c r="J532" s="13">
        <f>IF(I532="","",IFERROR(INDEX(Aircraft!$D$2:$D$51,MATCH(I532,Aircraft!$A$2:$A$51,0)),""))</f>
      </c>
      <c r="K532" s="13">
        <f>IF(I532="","",IFERROR(INDEX(Aircraft!$C$2:$C$51,MATCH(I532,Aircraft!$A$2:$A$51,0)),""))</f>
      </c>
      <c r="Z532" s="14"/>
    </row>
    <row r="533" spans="2:26" x14ac:dyDescent="0.25">
      <c r="B533" s="10"/>
      <c r="C533" s="11"/>
      <c r="D533" s="11"/>
      <c r="E533" s="12">
        <f>IF(OR(C533="",D533=""),"",ROUND(MOD(D533-C533,1)*1440,0))</f>
      </c>
      <c r="G533" s="13">
        <f>IF(F533="","",IFERROR(INDEX(Pilots!$B$2:$B$51,MATCH(F533,Pilots!$A$2:$A$51,0)),""))</f>
      </c>
      <c r="J533" s="13">
        <f>IF(I533="","",IFERROR(INDEX(Aircraft!$D$2:$D$51,MATCH(I533,Aircraft!$A$2:$A$51,0)),""))</f>
      </c>
      <c r="K533" s="13">
        <f>IF(I533="","",IFERROR(INDEX(Aircraft!$C$2:$C$51,MATCH(I533,Aircraft!$A$2:$A$51,0)),""))</f>
      </c>
      <c r="Z533" s="14"/>
    </row>
    <row r="534" spans="2:26" x14ac:dyDescent="0.25">
      <c r="B534" s="10"/>
      <c r="C534" s="11"/>
      <c r="D534" s="11"/>
      <c r="E534" s="12">
        <f>IF(OR(C534="",D534=""),"",ROUND(MOD(D534-C534,1)*1440,0))</f>
      </c>
      <c r="G534" s="13">
        <f>IF(F534="","",IFERROR(INDEX(Pilots!$B$2:$B$51,MATCH(F534,Pilots!$A$2:$A$51,0)),""))</f>
      </c>
      <c r="J534" s="13">
        <f>IF(I534="","",IFERROR(INDEX(Aircraft!$D$2:$D$51,MATCH(I534,Aircraft!$A$2:$A$51,0)),""))</f>
      </c>
      <c r="K534" s="13">
        <f>IF(I534="","",IFERROR(INDEX(Aircraft!$C$2:$C$51,MATCH(I534,Aircraft!$A$2:$A$51,0)),""))</f>
      </c>
      <c r="Z534" s="14"/>
    </row>
    <row r="535" spans="2:26" x14ac:dyDescent="0.25">
      <c r="B535" s="10"/>
      <c r="C535" s="11"/>
      <c r="D535" s="11"/>
      <c r="E535" s="12">
        <f>IF(OR(C535="",D535=""),"",ROUND(MOD(D535-C535,1)*1440,0))</f>
      </c>
      <c r="G535" s="13">
        <f>IF(F535="","",IFERROR(INDEX(Pilots!$B$2:$B$51,MATCH(F535,Pilots!$A$2:$A$51,0)),""))</f>
      </c>
      <c r="J535" s="13">
        <f>IF(I535="","",IFERROR(INDEX(Aircraft!$D$2:$D$51,MATCH(I535,Aircraft!$A$2:$A$51,0)),""))</f>
      </c>
      <c r="K535" s="13">
        <f>IF(I535="","",IFERROR(INDEX(Aircraft!$C$2:$C$51,MATCH(I535,Aircraft!$A$2:$A$51,0)),""))</f>
      </c>
      <c r="Z535" s="14"/>
    </row>
    <row r="536" spans="2:26" x14ac:dyDescent="0.25">
      <c r="B536" s="10"/>
      <c r="C536" s="11"/>
      <c r="D536" s="11"/>
      <c r="E536" s="12">
        <f>IF(OR(C536="",D536=""),"",ROUND(MOD(D536-C536,1)*1440,0))</f>
      </c>
      <c r="G536" s="13">
        <f>IF(F536="","",IFERROR(INDEX(Pilots!$B$2:$B$51,MATCH(F536,Pilots!$A$2:$A$51,0)),""))</f>
      </c>
      <c r="J536" s="13">
        <f>IF(I536="","",IFERROR(INDEX(Aircraft!$D$2:$D$51,MATCH(I536,Aircraft!$A$2:$A$51,0)),""))</f>
      </c>
      <c r="K536" s="13">
        <f>IF(I536="","",IFERROR(INDEX(Aircraft!$C$2:$C$51,MATCH(I536,Aircraft!$A$2:$A$51,0)),""))</f>
      </c>
      <c r="Z536" s="14"/>
    </row>
    <row r="537" spans="2:26" x14ac:dyDescent="0.25">
      <c r="B537" s="10"/>
      <c r="C537" s="11"/>
      <c r="D537" s="11"/>
      <c r="E537" s="12">
        <f>IF(OR(C537="",D537=""),"",ROUND(MOD(D537-C537,1)*1440,0))</f>
      </c>
      <c r="G537" s="13">
        <f>IF(F537="","",IFERROR(INDEX(Pilots!$B$2:$B$51,MATCH(F537,Pilots!$A$2:$A$51,0)),""))</f>
      </c>
      <c r="J537" s="13">
        <f>IF(I537="","",IFERROR(INDEX(Aircraft!$D$2:$D$51,MATCH(I537,Aircraft!$A$2:$A$51,0)),""))</f>
      </c>
      <c r="K537" s="13">
        <f>IF(I537="","",IFERROR(INDEX(Aircraft!$C$2:$C$51,MATCH(I537,Aircraft!$A$2:$A$51,0)),""))</f>
      </c>
      <c r="Z537" s="14"/>
    </row>
    <row r="538" spans="2:26" x14ac:dyDescent="0.25">
      <c r="B538" s="10"/>
      <c r="C538" s="11"/>
      <c r="D538" s="11"/>
      <c r="E538" s="12">
        <f>IF(OR(C538="",D538=""),"",ROUND(MOD(D538-C538,1)*1440,0))</f>
      </c>
      <c r="G538" s="13">
        <f>IF(F538="","",IFERROR(INDEX(Pilots!$B$2:$B$51,MATCH(F538,Pilots!$A$2:$A$51,0)),""))</f>
      </c>
      <c r="J538" s="13">
        <f>IF(I538="","",IFERROR(INDEX(Aircraft!$D$2:$D$51,MATCH(I538,Aircraft!$A$2:$A$51,0)),""))</f>
      </c>
      <c r="K538" s="13">
        <f>IF(I538="","",IFERROR(INDEX(Aircraft!$C$2:$C$51,MATCH(I538,Aircraft!$A$2:$A$51,0)),""))</f>
      </c>
      <c r="Z538" s="14"/>
    </row>
    <row r="539" spans="2:26" x14ac:dyDescent="0.25">
      <c r="B539" s="10"/>
      <c r="C539" s="11"/>
      <c r="D539" s="11"/>
      <c r="E539" s="12">
        <f>IF(OR(C539="",D539=""),"",ROUND(MOD(D539-C539,1)*1440,0))</f>
      </c>
      <c r="G539" s="13">
        <f>IF(F539="","",IFERROR(INDEX(Pilots!$B$2:$B$51,MATCH(F539,Pilots!$A$2:$A$51,0)),""))</f>
      </c>
      <c r="J539" s="13">
        <f>IF(I539="","",IFERROR(INDEX(Aircraft!$D$2:$D$51,MATCH(I539,Aircraft!$A$2:$A$51,0)),""))</f>
      </c>
      <c r="K539" s="13">
        <f>IF(I539="","",IFERROR(INDEX(Aircraft!$C$2:$C$51,MATCH(I539,Aircraft!$A$2:$A$51,0)),""))</f>
      </c>
      <c r="Z539" s="14"/>
    </row>
    <row r="540" spans="2:26" x14ac:dyDescent="0.25">
      <c r="B540" s="10"/>
      <c r="C540" s="11"/>
      <c r="D540" s="11"/>
      <c r="E540" s="12">
        <f>IF(OR(C540="",D540=""),"",ROUND(MOD(D540-C540,1)*1440,0))</f>
      </c>
      <c r="G540" s="13">
        <f>IF(F540="","",IFERROR(INDEX(Pilots!$B$2:$B$51,MATCH(F540,Pilots!$A$2:$A$51,0)),""))</f>
      </c>
      <c r="J540" s="13">
        <f>IF(I540="","",IFERROR(INDEX(Aircraft!$D$2:$D$51,MATCH(I540,Aircraft!$A$2:$A$51,0)),""))</f>
      </c>
      <c r="K540" s="13">
        <f>IF(I540="","",IFERROR(INDEX(Aircraft!$C$2:$C$51,MATCH(I540,Aircraft!$A$2:$A$51,0)),""))</f>
      </c>
      <c r="Z540" s="14"/>
    </row>
    <row r="541" spans="2:26" x14ac:dyDescent="0.25">
      <c r="B541" s="10"/>
      <c r="C541" s="11"/>
      <c r="D541" s="11"/>
      <c r="E541" s="12">
        <f>IF(OR(C541="",D541=""),"",ROUND(MOD(D541-C541,1)*1440,0))</f>
      </c>
      <c r="G541" s="13">
        <f>IF(F541="","",IFERROR(INDEX(Pilots!$B$2:$B$51,MATCH(F541,Pilots!$A$2:$A$51,0)),""))</f>
      </c>
      <c r="J541" s="13">
        <f>IF(I541="","",IFERROR(INDEX(Aircraft!$D$2:$D$51,MATCH(I541,Aircraft!$A$2:$A$51,0)),""))</f>
      </c>
      <c r="K541" s="13">
        <f>IF(I541="","",IFERROR(INDEX(Aircraft!$C$2:$C$51,MATCH(I541,Aircraft!$A$2:$A$51,0)),""))</f>
      </c>
      <c r="Z541" s="14"/>
    </row>
    <row r="542" spans="2:26" x14ac:dyDescent="0.25">
      <c r="B542" s="10"/>
      <c r="C542" s="11"/>
      <c r="D542" s="11"/>
      <c r="E542" s="12">
        <f>IF(OR(C542="",D542=""),"",ROUND(MOD(D542-C542,1)*1440,0))</f>
      </c>
      <c r="G542" s="13">
        <f>IF(F542="","",IFERROR(INDEX(Pilots!$B$2:$B$51,MATCH(F542,Pilots!$A$2:$A$51,0)),""))</f>
      </c>
      <c r="J542" s="13">
        <f>IF(I542="","",IFERROR(INDEX(Aircraft!$D$2:$D$51,MATCH(I542,Aircraft!$A$2:$A$51,0)),""))</f>
      </c>
      <c r="K542" s="13">
        <f>IF(I542="","",IFERROR(INDEX(Aircraft!$C$2:$C$51,MATCH(I542,Aircraft!$A$2:$A$51,0)),""))</f>
      </c>
      <c r="Z542" s="14"/>
    </row>
    <row r="543" spans="2:26" x14ac:dyDescent="0.25">
      <c r="B543" s="10"/>
      <c r="C543" s="11"/>
      <c r="D543" s="11"/>
      <c r="E543" s="12">
        <f>IF(OR(C543="",D543=""),"",ROUND(MOD(D543-C543,1)*1440,0))</f>
      </c>
      <c r="G543" s="13">
        <f>IF(F543="","",IFERROR(INDEX(Pilots!$B$2:$B$51,MATCH(F543,Pilots!$A$2:$A$51,0)),""))</f>
      </c>
      <c r="J543" s="13">
        <f>IF(I543="","",IFERROR(INDEX(Aircraft!$D$2:$D$51,MATCH(I543,Aircraft!$A$2:$A$51,0)),""))</f>
      </c>
      <c r="K543" s="13">
        <f>IF(I543="","",IFERROR(INDEX(Aircraft!$C$2:$C$51,MATCH(I543,Aircraft!$A$2:$A$51,0)),""))</f>
      </c>
      <c r="Z543" s="14"/>
    </row>
    <row r="544" spans="2:26" x14ac:dyDescent="0.25">
      <c r="B544" s="10"/>
      <c r="C544" s="11"/>
      <c r="D544" s="11"/>
      <c r="E544" s="12">
        <f>IF(OR(C544="",D544=""),"",ROUND(MOD(D544-C544,1)*1440,0))</f>
      </c>
      <c r="G544" s="13">
        <f>IF(F544="","",IFERROR(INDEX(Pilots!$B$2:$B$51,MATCH(F544,Pilots!$A$2:$A$51,0)),""))</f>
      </c>
      <c r="J544" s="13">
        <f>IF(I544="","",IFERROR(INDEX(Aircraft!$D$2:$D$51,MATCH(I544,Aircraft!$A$2:$A$51,0)),""))</f>
      </c>
      <c r="K544" s="13">
        <f>IF(I544="","",IFERROR(INDEX(Aircraft!$C$2:$C$51,MATCH(I544,Aircraft!$A$2:$A$51,0)),""))</f>
      </c>
      <c r="Z544" s="14"/>
    </row>
    <row r="545" spans="2:26" x14ac:dyDescent="0.25">
      <c r="B545" s="10"/>
      <c r="C545" s="11"/>
      <c r="D545" s="11"/>
      <c r="E545" s="12">
        <f>IF(OR(C545="",D545=""),"",ROUND(MOD(D545-C545,1)*1440,0))</f>
      </c>
      <c r="G545" s="13">
        <f>IF(F545="","",IFERROR(INDEX(Pilots!$B$2:$B$51,MATCH(F545,Pilots!$A$2:$A$51,0)),""))</f>
      </c>
      <c r="J545" s="13">
        <f>IF(I545="","",IFERROR(INDEX(Aircraft!$D$2:$D$51,MATCH(I545,Aircraft!$A$2:$A$51,0)),""))</f>
      </c>
      <c r="K545" s="13">
        <f>IF(I545="","",IFERROR(INDEX(Aircraft!$C$2:$C$51,MATCH(I545,Aircraft!$A$2:$A$51,0)),""))</f>
      </c>
      <c r="Z545" s="14"/>
    </row>
    <row r="546" spans="2:26" x14ac:dyDescent="0.25">
      <c r="B546" s="10"/>
      <c r="C546" s="11"/>
      <c r="D546" s="11"/>
      <c r="E546" s="12">
        <f>IF(OR(C546="",D546=""),"",ROUND(MOD(D546-C546,1)*1440,0))</f>
      </c>
      <c r="G546" s="13">
        <f>IF(F546="","",IFERROR(INDEX(Pilots!$B$2:$B$51,MATCH(F546,Pilots!$A$2:$A$51,0)),""))</f>
      </c>
      <c r="J546" s="13">
        <f>IF(I546="","",IFERROR(INDEX(Aircraft!$D$2:$D$51,MATCH(I546,Aircraft!$A$2:$A$51,0)),""))</f>
      </c>
      <c r="K546" s="13">
        <f>IF(I546="","",IFERROR(INDEX(Aircraft!$C$2:$C$51,MATCH(I546,Aircraft!$A$2:$A$51,0)),""))</f>
      </c>
      <c r="Z546" s="14"/>
    </row>
    <row r="547" spans="2:26" x14ac:dyDescent="0.25">
      <c r="B547" s="10"/>
      <c r="C547" s="11"/>
      <c r="D547" s="11"/>
      <c r="E547" s="12">
        <f>IF(OR(C547="",D547=""),"",ROUND(MOD(D547-C547,1)*1440,0))</f>
      </c>
      <c r="G547" s="13">
        <f>IF(F547="","",IFERROR(INDEX(Pilots!$B$2:$B$51,MATCH(F547,Pilots!$A$2:$A$51,0)),""))</f>
      </c>
      <c r="J547" s="13">
        <f>IF(I547="","",IFERROR(INDEX(Aircraft!$D$2:$D$51,MATCH(I547,Aircraft!$A$2:$A$51,0)),""))</f>
      </c>
      <c r="K547" s="13">
        <f>IF(I547="","",IFERROR(INDEX(Aircraft!$C$2:$C$51,MATCH(I547,Aircraft!$A$2:$A$51,0)),""))</f>
      </c>
      <c r="Z547" s="14"/>
    </row>
    <row r="548" spans="2:26" x14ac:dyDescent="0.25">
      <c r="B548" s="10"/>
      <c r="C548" s="11"/>
      <c r="D548" s="11"/>
      <c r="E548" s="12">
        <f>IF(OR(C548="",D548=""),"",ROUND(MOD(D548-C548,1)*1440,0))</f>
      </c>
      <c r="G548" s="13">
        <f>IF(F548="","",IFERROR(INDEX(Pilots!$B$2:$B$51,MATCH(F548,Pilots!$A$2:$A$51,0)),""))</f>
      </c>
      <c r="J548" s="13">
        <f>IF(I548="","",IFERROR(INDEX(Aircraft!$D$2:$D$51,MATCH(I548,Aircraft!$A$2:$A$51,0)),""))</f>
      </c>
      <c r="K548" s="13">
        <f>IF(I548="","",IFERROR(INDEX(Aircraft!$C$2:$C$51,MATCH(I548,Aircraft!$A$2:$A$51,0)),""))</f>
      </c>
      <c r="Z548" s="14"/>
    </row>
    <row r="549" spans="2:26" x14ac:dyDescent="0.25">
      <c r="B549" s="10"/>
      <c r="C549" s="11"/>
      <c r="D549" s="11"/>
      <c r="E549" s="12">
        <f>IF(OR(C549="",D549=""),"",ROUND(MOD(D549-C549,1)*1440,0))</f>
      </c>
      <c r="G549" s="13">
        <f>IF(F549="","",IFERROR(INDEX(Pilots!$B$2:$B$51,MATCH(F549,Pilots!$A$2:$A$51,0)),""))</f>
      </c>
      <c r="J549" s="13">
        <f>IF(I549="","",IFERROR(INDEX(Aircraft!$D$2:$D$51,MATCH(I549,Aircraft!$A$2:$A$51,0)),""))</f>
      </c>
      <c r="K549" s="13">
        <f>IF(I549="","",IFERROR(INDEX(Aircraft!$C$2:$C$51,MATCH(I549,Aircraft!$A$2:$A$51,0)),""))</f>
      </c>
      <c r="Z549" s="14"/>
    </row>
    <row r="550" spans="2:26" x14ac:dyDescent="0.25">
      <c r="B550" s="10"/>
      <c r="C550" s="11"/>
      <c r="D550" s="11"/>
      <c r="E550" s="12">
        <f>IF(OR(C550="",D550=""),"",ROUND(MOD(D550-C550,1)*1440,0))</f>
      </c>
      <c r="G550" s="13">
        <f>IF(F550="","",IFERROR(INDEX(Pilots!$B$2:$B$51,MATCH(F550,Pilots!$A$2:$A$51,0)),""))</f>
      </c>
      <c r="J550" s="13">
        <f>IF(I550="","",IFERROR(INDEX(Aircraft!$D$2:$D$51,MATCH(I550,Aircraft!$A$2:$A$51,0)),""))</f>
      </c>
      <c r="K550" s="13">
        <f>IF(I550="","",IFERROR(INDEX(Aircraft!$C$2:$C$51,MATCH(I550,Aircraft!$A$2:$A$51,0)),""))</f>
      </c>
      <c r="Z550" s="14"/>
    </row>
    <row r="551" spans="2:26" x14ac:dyDescent="0.25">
      <c r="B551" s="10"/>
      <c r="C551" s="11"/>
      <c r="D551" s="11"/>
      <c r="E551" s="12">
        <f>IF(OR(C551="",D551=""),"",ROUND(MOD(D551-C551,1)*1440,0))</f>
      </c>
      <c r="G551" s="13">
        <f>IF(F551="","",IFERROR(INDEX(Pilots!$B$2:$B$51,MATCH(F551,Pilots!$A$2:$A$51,0)),""))</f>
      </c>
      <c r="J551" s="13">
        <f>IF(I551="","",IFERROR(INDEX(Aircraft!$D$2:$D$51,MATCH(I551,Aircraft!$A$2:$A$51,0)),""))</f>
      </c>
      <c r="K551" s="13">
        <f>IF(I551="","",IFERROR(INDEX(Aircraft!$C$2:$C$51,MATCH(I551,Aircraft!$A$2:$A$51,0)),""))</f>
      </c>
      <c r="Z551" s="14"/>
    </row>
    <row r="552" spans="2:26" x14ac:dyDescent="0.25">
      <c r="B552" s="10"/>
      <c r="C552" s="11"/>
      <c r="D552" s="11"/>
      <c r="E552" s="12">
        <f>IF(OR(C552="",D552=""),"",ROUND(MOD(D552-C552,1)*1440,0))</f>
      </c>
      <c r="G552" s="13">
        <f>IF(F552="","",IFERROR(INDEX(Pilots!$B$2:$B$51,MATCH(F552,Pilots!$A$2:$A$51,0)),""))</f>
      </c>
      <c r="J552" s="13">
        <f>IF(I552="","",IFERROR(INDEX(Aircraft!$D$2:$D$51,MATCH(I552,Aircraft!$A$2:$A$51,0)),""))</f>
      </c>
      <c r="K552" s="13">
        <f>IF(I552="","",IFERROR(INDEX(Aircraft!$C$2:$C$51,MATCH(I552,Aircraft!$A$2:$A$51,0)),""))</f>
      </c>
      <c r="Z552" s="14"/>
    </row>
    <row r="553" spans="2:26" x14ac:dyDescent="0.25">
      <c r="B553" s="10"/>
      <c r="C553" s="11"/>
      <c r="D553" s="11"/>
      <c r="E553" s="12">
        <f>IF(OR(C553="",D553=""),"",ROUND(MOD(D553-C553,1)*1440,0))</f>
      </c>
      <c r="G553" s="13">
        <f>IF(F553="","",IFERROR(INDEX(Pilots!$B$2:$B$51,MATCH(F553,Pilots!$A$2:$A$51,0)),""))</f>
      </c>
      <c r="J553" s="13">
        <f>IF(I553="","",IFERROR(INDEX(Aircraft!$D$2:$D$51,MATCH(I553,Aircraft!$A$2:$A$51,0)),""))</f>
      </c>
      <c r="K553" s="13">
        <f>IF(I553="","",IFERROR(INDEX(Aircraft!$C$2:$C$51,MATCH(I553,Aircraft!$A$2:$A$51,0)),""))</f>
      </c>
      <c r="Z553" s="14"/>
    </row>
    <row r="554" spans="2:26" x14ac:dyDescent="0.25">
      <c r="B554" s="10"/>
      <c r="C554" s="11"/>
      <c r="D554" s="11"/>
      <c r="E554" s="12">
        <f>IF(OR(C554="",D554=""),"",ROUND(MOD(D554-C554,1)*1440,0))</f>
      </c>
      <c r="G554" s="13">
        <f>IF(F554="","",IFERROR(INDEX(Pilots!$B$2:$B$51,MATCH(F554,Pilots!$A$2:$A$51,0)),""))</f>
      </c>
      <c r="J554" s="13">
        <f>IF(I554="","",IFERROR(INDEX(Aircraft!$D$2:$D$51,MATCH(I554,Aircraft!$A$2:$A$51,0)),""))</f>
      </c>
      <c r="K554" s="13">
        <f>IF(I554="","",IFERROR(INDEX(Aircraft!$C$2:$C$51,MATCH(I554,Aircraft!$A$2:$A$51,0)),""))</f>
      </c>
      <c r="Z554" s="14"/>
    </row>
    <row r="555" spans="2:26" x14ac:dyDescent="0.25">
      <c r="B555" s="10"/>
      <c r="C555" s="11"/>
      <c r="D555" s="11"/>
      <c r="E555" s="12">
        <f>IF(OR(C555="",D555=""),"",ROUND(MOD(D555-C555,1)*1440,0))</f>
      </c>
      <c r="G555" s="13">
        <f>IF(F555="","",IFERROR(INDEX(Pilots!$B$2:$B$51,MATCH(F555,Pilots!$A$2:$A$51,0)),""))</f>
      </c>
      <c r="J555" s="13">
        <f>IF(I555="","",IFERROR(INDEX(Aircraft!$D$2:$D$51,MATCH(I555,Aircraft!$A$2:$A$51,0)),""))</f>
      </c>
      <c r="K555" s="13">
        <f>IF(I555="","",IFERROR(INDEX(Aircraft!$C$2:$C$51,MATCH(I555,Aircraft!$A$2:$A$51,0)),""))</f>
      </c>
      <c r="Z555" s="14"/>
    </row>
    <row r="556" spans="2:26" x14ac:dyDescent="0.25">
      <c r="B556" s="10"/>
      <c r="C556" s="11"/>
      <c r="D556" s="11"/>
      <c r="E556" s="12">
        <f>IF(OR(C556="",D556=""),"",ROUND(MOD(D556-C556,1)*1440,0))</f>
      </c>
      <c r="G556" s="13">
        <f>IF(F556="","",IFERROR(INDEX(Pilots!$B$2:$B$51,MATCH(F556,Pilots!$A$2:$A$51,0)),""))</f>
      </c>
      <c r="J556" s="13">
        <f>IF(I556="","",IFERROR(INDEX(Aircraft!$D$2:$D$51,MATCH(I556,Aircraft!$A$2:$A$51,0)),""))</f>
      </c>
      <c r="K556" s="13">
        <f>IF(I556="","",IFERROR(INDEX(Aircraft!$C$2:$C$51,MATCH(I556,Aircraft!$A$2:$A$51,0)),""))</f>
      </c>
      <c r="Z556" s="14"/>
    </row>
    <row r="557" spans="2:26" x14ac:dyDescent="0.25">
      <c r="B557" s="10"/>
      <c r="C557" s="11"/>
      <c r="D557" s="11"/>
      <c r="E557" s="12">
        <f>IF(OR(C557="",D557=""),"",ROUND(MOD(D557-C557,1)*1440,0))</f>
      </c>
      <c r="G557" s="13">
        <f>IF(F557="","",IFERROR(INDEX(Pilots!$B$2:$B$51,MATCH(F557,Pilots!$A$2:$A$51,0)),""))</f>
      </c>
      <c r="J557" s="13">
        <f>IF(I557="","",IFERROR(INDEX(Aircraft!$D$2:$D$51,MATCH(I557,Aircraft!$A$2:$A$51,0)),""))</f>
      </c>
      <c r="K557" s="13">
        <f>IF(I557="","",IFERROR(INDEX(Aircraft!$C$2:$C$51,MATCH(I557,Aircraft!$A$2:$A$51,0)),""))</f>
      </c>
      <c r="Z557" s="14"/>
    </row>
    <row r="558" spans="2:26" x14ac:dyDescent="0.25">
      <c r="B558" s="10"/>
      <c r="C558" s="11"/>
      <c r="D558" s="11"/>
      <c r="E558" s="12">
        <f>IF(OR(C558="",D558=""),"",ROUND(MOD(D558-C558,1)*1440,0))</f>
      </c>
      <c r="G558" s="13">
        <f>IF(F558="","",IFERROR(INDEX(Pilots!$B$2:$B$51,MATCH(F558,Pilots!$A$2:$A$51,0)),""))</f>
      </c>
      <c r="J558" s="13">
        <f>IF(I558="","",IFERROR(INDEX(Aircraft!$D$2:$D$51,MATCH(I558,Aircraft!$A$2:$A$51,0)),""))</f>
      </c>
      <c r="K558" s="13">
        <f>IF(I558="","",IFERROR(INDEX(Aircraft!$C$2:$C$51,MATCH(I558,Aircraft!$A$2:$A$51,0)),""))</f>
      </c>
      <c r="Z558" s="14"/>
    </row>
    <row r="559" spans="2:26" x14ac:dyDescent="0.25">
      <c r="B559" s="10"/>
      <c r="C559" s="11"/>
      <c r="D559" s="11"/>
      <c r="E559" s="12">
        <f>IF(OR(C559="",D559=""),"",ROUND(MOD(D559-C559,1)*1440,0))</f>
      </c>
      <c r="G559" s="13">
        <f>IF(F559="","",IFERROR(INDEX(Pilots!$B$2:$B$51,MATCH(F559,Pilots!$A$2:$A$51,0)),""))</f>
      </c>
      <c r="J559" s="13">
        <f>IF(I559="","",IFERROR(INDEX(Aircraft!$D$2:$D$51,MATCH(I559,Aircraft!$A$2:$A$51,0)),""))</f>
      </c>
      <c r="K559" s="13">
        <f>IF(I559="","",IFERROR(INDEX(Aircraft!$C$2:$C$51,MATCH(I559,Aircraft!$A$2:$A$51,0)),""))</f>
      </c>
      <c r="Z559" s="14"/>
    </row>
    <row r="560" spans="2:26" x14ac:dyDescent="0.25">
      <c r="B560" s="10"/>
      <c r="C560" s="11"/>
      <c r="D560" s="11"/>
      <c r="E560" s="12">
        <f>IF(OR(C560="",D560=""),"",ROUND(MOD(D560-C560,1)*1440,0))</f>
      </c>
      <c r="G560" s="13">
        <f>IF(F560="","",IFERROR(INDEX(Pilots!$B$2:$B$51,MATCH(F560,Pilots!$A$2:$A$51,0)),""))</f>
      </c>
      <c r="J560" s="13">
        <f>IF(I560="","",IFERROR(INDEX(Aircraft!$D$2:$D$51,MATCH(I560,Aircraft!$A$2:$A$51,0)),""))</f>
      </c>
      <c r="K560" s="13">
        <f>IF(I560="","",IFERROR(INDEX(Aircraft!$C$2:$C$51,MATCH(I560,Aircraft!$A$2:$A$51,0)),""))</f>
      </c>
      <c r="Z560" s="14"/>
    </row>
    <row r="561" spans="2:26" x14ac:dyDescent="0.25">
      <c r="B561" s="10"/>
      <c r="C561" s="11"/>
      <c r="D561" s="11"/>
      <c r="E561" s="12">
        <f>IF(OR(C561="",D561=""),"",ROUND(MOD(D561-C561,1)*1440,0))</f>
      </c>
      <c r="G561" s="13">
        <f>IF(F561="","",IFERROR(INDEX(Pilots!$B$2:$B$51,MATCH(F561,Pilots!$A$2:$A$51,0)),""))</f>
      </c>
      <c r="J561" s="13">
        <f>IF(I561="","",IFERROR(INDEX(Aircraft!$D$2:$D$51,MATCH(I561,Aircraft!$A$2:$A$51,0)),""))</f>
      </c>
      <c r="K561" s="13">
        <f>IF(I561="","",IFERROR(INDEX(Aircraft!$C$2:$C$51,MATCH(I561,Aircraft!$A$2:$A$51,0)),""))</f>
      </c>
      <c r="Z561" s="14"/>
    </row>
    <row r="562" spans="2:26" x14ac:dyDescent="0.25">
      <c r="B562" s="10"/>
      <c r="C562" s="11"/>
      <c r="D562" s="11"/>
      <c r="E562" s="12">
        <f>IF(OR(C562="",D562=""),"",ROUND(MOD(D562-C562,1)*1440,0))</f>
      </c>
      <c r="G562" s="13">
        <f>IF(F562="","",IFERROR(INDEX(Pilots!$B$2:$B$51,MATCH(F562,Pilots!$A$2:$A$51,0)),""))</f>
      </c>
      <c r="J562" s="13">
        <f>IF(I562="","",IFERROR(INDEX(Aircraft!$D$2:$D$51,MATCH(I562,Aircraft!$A$2:$A$51,0)),""))</f>
      </c>
      <c r="K562" s="13">
        <f>IF(I562="","",IFERROR(INDEX(Aircraft!$C$2:$C$51,MATCH(I562,Aircraft!$A$2:$A$51,0)),""))</f>
      </c>
      <c r="Z562" s="14"/>
    </row>
    <row r="563" spans="2:26" x14ac:dyDescent="0.25">
      <c r="B563" s="10"/>
      <c r="C563" s="11"/>
      <c r="D563" s="11"/>
      <c r="E563" s="12">
        <f>IF(OR(C563="",D563=""),"",ROUND(MOD(D563-C563,1)*1440,0))</f>
      </c>
      <c r="G563" s="13">
        <f>IF(F563="","",IFERROR(INDEX(Pilots!$B$2:$B$51,MATCH(F563,Pilots!$A$2:$A$51,0)),""))</f>
      </c>
      <c r="J563" s="13">
        <f>IF(I563="","",IFERROR(INDEX(Aircraft!$D$2:$D$51,MATCH(I563,Aircraft!$A$2:$A$51,0)),""))</f>
      </c>
      <c r="K563" s="13">
        <f>IF(I563="","",IFERROR(INDEX(Aircraft!$C$2:$C$51,MATCH(I563,Aircraft!$A$2:$A$51,0)),""))</f>
      </c>
      <c r="Z563" s="14"/>
    </row>
    <row r="564" spans="2:26" x14ac:dyDescent="0.25">
      <c r="B564" s="10"/>
      <c r="C564" s="11"/>
      <c r="D564" s="11"/>
      <c r="E564" s="12">
        <f>IF(OR(C564="",D564=""),"",ROUND(MOD(D564-C564,1)*1440,0))</f>
      </c>
      <c r="G564" s="13">
        <f>IF(F564="","",IFERROR(INDEX(Pilots!$B$2:$B$51,MATCH(F564,Pilots!$A$2:$A$51,0)),""))</f>
      </c>
      <c r="J564" s="13">
        <f>IF(I564="","",IFERROR(INDEX(Aircraft!$D$2:$D$51,MATCH(I564,Aircraft!$A$2:$A$51,0)),""))</f>
      </c>
      <c r="K564" s="13">
        <f>IF(I564="","",IFERROR(INDEX(Aircraft!$C$2:$C$51,MATCH(I564,Aircraft!$A$2:$A$51,0)),""))</f>
      </c>
      <c r="Z564" s="14"/>
    </row>
    <row r="565" spans="2:26" x14ac:dyDescent="0.25">
      <c r="B565" s="10"/>
      <c r="C565" s="11"/>
      <c r="D565" s="11"/>
      <c r="E565" s="12">
        <f>IF(OR(C565="",D565=""),"",ROUND(MOD(D565-C565,1)*1440,0))</f>
      </c>
      <c r="G565" s="13">
        <f>IF(F565="","",IFERROR(INDEX(Pilots!$B$2:$B$51,MATCH(F565,Pilots!$A$2:$A$51,0)),""))</f>
      </c>
      <c r="J565" s="13">
        <f>IF(I565="","",IFERROR(INDEX(Aircraft!$D$2:$D$51,MATCH(I565,Aircraft!$A$2:$A$51,0)),""))</f>
      </c>
      <c r="K565" s="13">
        <f>IF(I565="","",IFERROR(INDEX(Aircraft!$C$2:$C$51,MATCH(I565,Aircraft!$A$2:$A$51,0)),""))</f>
      </c>
      <c r="Z565" s="14"/>
    </row>
    <row r="566" spans="2:26" x14ac:dyDescent="0.25">
      <c r="B566" s="10"/>
      <c r="C566" s="11"/>
      <c r="D566" s="11"/>
      <c r="E566" s="12">
        <f>IF(OR(C566="",D566=""),"",ROUND(MOD(D566-C566,1)*1440,0))</f>
      </c>
      <c r="G566" s="13">
        <f>IF(F566="","",IFERROR(INDEX(Pilots!$B$2:$B$51,MATCH(F566,Pilots!$A$2:$A$51,0)),""))</f>
      </c>
      <c r="J566" s="13">
        <f>IF(I566="","",IFERROR(INDEX(Aircraft!$D$2:$D$51,MATCH(I566,Aircraft!$A$2:$A$51,0)),""))</f>
      </c>
      <c r="K566" s="13">
        <f>IF(I566="","",IFERROR(INDEX(Aircraft!$C$2:$C$51,MATCH(I566,Aircraft!$A$2:$A$51,0)),""))</f>
      </c>
      <c r="Z566" s="14"/>
    </row>
    <row r="567" spans="2:26" x14ac:dyDescent="0.25">
      <c r="B567" s="10"/>
      <c r="C567" s="11"/>
      <c r="D567" s="11"/>
      <c r="E567" s="12">
        <f>IF(OR(C567="",D567=""),"",ROUND(MOD(D567-C567,1)*1440,0))</f>
      </c>
      <c r="G567" s="13">
        <f>IF(F567="","",IFERROR(INDEX(Pilots!$B$2:$B$51,MATCH(F567,Pilots!$A$2:$A$51,0)),""))</f>
      </c>
      <c r="J567" s="13">
        <f>IF(I567="","",IFERROR(INDEX(Aircraft!$D$2:$D$51,MATCH(I567,Aircraft!$A$2:$A$51,0)),""))</f>
      </c>
      <c r="K567" s="13">
        <f>IF(I567="","",IFERROR(INDEX(Aircraft!$C$2:$C$51,MATCH(I567,Aircraft!$A$2:$A$51,0)),""))</f>
      </c>
      <c r="Z567" s="14"/>
    </row>
    <row r="568" spans="2:26" x14ac:dyDescent="0.25">
      <c r="B568" s="10"/>
      <c r="C568" s="11"/>
      <c r="D568" s="11"/>
      <c r="E568" s="12">
        <f>IF(OR(C568="",D568=""),"",ROUND(MOD(D568-C568,1)*1440,0))</f>
      </c>
      <c r="G568" s="13">
        <f>IF(F568="","",IFERROR(INDEX(Pilots!$B$2:$B$51,MATCH(F568,Pilots!$A$2:$A$51,0)),""))</f>
      </c>
      <c r="J568" s="13">
        <f>IF(I568="","",IFERROR(INDEX(Aircraft!$D$2:$D$51,MATCH(I568,Aircraft!$A$2:$A$51,0)),""))</f>
      </c>
      <c r="K568" s="13">
        <f>IF(I568="","",IFERROR(INDEX(Aircraft!$C$2:$C$51,MATCH(I568,Aircraft!$A$2:$A$51,0)),""))</f>
      </c>
      <c r="Z568" s="14"/>
    </row>
    <row r="569" spans="2:26" x14ac:dyDescent="0.25">
      <c r="B569" s="10"/>
      <c r="C569" s="11"/>
      <c r="D569" s="11"/>
      <c r="E569" s="12">
        <f>IF(OR(C569="",D569=""),"",ROUND(MOD(D569-C569,1)*1440,0))</f>
      </c>
      <c r="G569" s="13">
        <f>IF(F569="","",IFERROR(INDEX(Pilots!$B$2:$B$51,MATCH(F569,Pilots!$A$2:$A$51,0)),""))</f>
      </c>
      <c r="J569" s="13">
        <f>IF(I569="","",IFERROR(INDEX(Aircraft!$D$2:$D$51,MATCH(I569,Aircraft!$A$2:$A$51,0)),""))</f>
      </c>
      <c r="K569" s="13">
        <f>IF(I569="","",IFERROR(INDEX(Aircraft!$C$2:$C$51,MATCH(I569,Aircraft!$A$2:$A$51,0)),""))</f>
      </c>
      <c r="Z569" s="14"/>
    </row>
    <row r="570" spans="2:26" x14ac:dyDescent="0.25">
      <c r="B570" s="10"/>
      <c r="C570" s="11"/>
      <c r="D570" s="11"/>
      <c r="E570" s="12">
        <f>IF(OR(C570="",D570=""),"",ROUND(MOD(D570-C570,1)*1440,0))</f>
      </c>
      <c r="G570" s="13">
        <f>IF(F570="","",IFERROR(INDEX(Pilots!$B$2:$B$51,MATCH(F570,Pilots!$A$2:$A$51,0)),""))</f>
      </c>
      <c r="J570" s="13">
        <f>IF(I570="","",IFERROR(INDEX(Aircraft!$D$2:$D$51,MATCH(I570,Aircraft!$A$2:$A$51,0)),""))</f>
      </c>
      <c r="K570" s="13">
        <f>IF(I570="","",IFERROR(INDEX(Aircraft!$C$2:$C$51,MATCH(I570,Aircraft!$A$2:$A$51,0)),""))</f>
      </c>
      <c r="Z570" s="14"/>
    </row>
    <row r="571" spans="2:26" x14ac:dyDescent="0.25">
      <c r="B571" s="10"/>
      <c r="C571" s="11"/>
      <c r="D571" s="11"/>
      <c r="E571" s="12">
        <f>IF(OR(C571="",D571=""),"",ROUND(MOD(D571-C571,1)*1440,0))</f>
      </c>
      <c r="G571" s="13">
        <f>IF(F571="","",IFERROR(INDEX(Pilots!$B$2:$B$51,MATCH(F571,Pilots!$A$2:$A$51,0)),""))</f>
      </c>
      <c r="J571" s="13">
        <f>IF(I571="","",IFERROR(INDEX(Aircraft!$D$2:$D$51,MATCH(I571,Aircraft!$A$2:$A$51,0)),""))</f>
      </c>
      <c r="K571" s="13">
        <f>IF(I571="","",IFERROR(INDEX(Aircraft!$C$2:$C$51,MATCH(I571,Aircraft!$A$2:$A$51,0)),""))</f>
      </c>
      <c r="Z571" s="14"/>
    </row>
    <row r="572" spans="2:26" x14ac:dyDescent="0.25">
      <c r="B572" s="10"/>
      <c r="C572" s="11"/>
      <c r="D572" s="11"/>
      <c r="E572" s="12">
        <f>IF(OR(C572="",D572=""),"",ROUND(MOD(D572-C572,1)*1440,0))</f>
      </c>
      <c r="G572" s="13">
        <f>IF(F572="","",IFERROR(INDEX(Pilots!$B$2:$B$51,MATCH(F572,Pilots!$A$2:$A$51,0)),""))</f>
      </c>
      <c r="J572" s="13">
        <f>IF(I572="","",IFERROR(INDEX(Aircraft!$D$2:$D$51,MATCH(I572,Aircraft!$A$2:$A$51,0)),""))</f>
      </c>
      <c r="K572" s="13">
        <f>IF(I572="","",IFERROR(INDEX(Aircraft!$C$2:$C$51,MATCH(I572,Aircraft!$A$2:$A$51,0)),""))</f>
      </c>
      <c r="Z572" s="14"/>
    </row>
    <row r="573" spans="2:26" x14ac:dyDescent="0.25">
      <c r="B573" s="10"/>
      <c r="C573" s="11"/>
      <c r="D573" s="11"/>
      <c r="E573" s="12">
        <f>IF(OR(C573="",D573=""),"",ROUND(MOD(D573-C573,1)*1440,0))</f>
      </c>
      <c r="G573" s="13">
        <f>IF(F573="","",IFERROR(INDEX(Pilots!$B$2:$B$51,MATCH(F573,Pilots!$A$2:$A$51,0)),""))</f>
      </c>
      <c r="J573" s="13">
        <f>IF(I573="","",IFERROR(INDEX(Aircraft!$D$2:$D$51,MATCH(I573,Aircraft!$A$2:$A$51,0)),""))</f>
      </c>
      <c r="K573" s="13">
        <f>IF(I573="","",IFERROR(INDEX(Aircraft!$C$2:$C$51,MATCH(I573,Aircraft!$A$2:$A$51,0)),""))</f>
      </c>
      <c r="Z573" s="14"/>
    </row>
    <row r="574" spans="2:26" x14ac:dyDescent="0.25">
      <c r="B574" s="10"/>
      <c r="C574" s="11"/>
      <c r="D574" s="11"/>
      <c r="E574" s="12">
        <f>IF(OR(C574="",D574=""),"",ROUND(MOD(D574-C574,1)*1440,0))</f>
      </c>
      <c r="G574" s="13">
        <f>IF(F574="","",IFERROR(INDEX(Pilots!$B$2:$B$51,MATCH(F574,Pilots!$A$2:$A$51,0)),""))</f>
      </c>
      <c r="J574" s="13">
        <f>IF(I574="","",IFERROR(INDEX(Aircraft!$D$2:$D$51,MATCH(I574,Aircraft!$A$2:$A$51,0)),""))</f>
      </c>
      <c r="K574" s="13">
        <f>IF(I574="","",IFERROR(INDEX(Aircraft!$C$2:$C$51,MATCH(I574,Aircraft!$A$2:$A$51,0)),""))</f>
      </c>
      <c r="Z574" s="14"/>
    </row>
    <row r="575" spans="2:26" x14ac:dyDescent="0.25">
      <c r="B575" s="10"/>
      <c r="C575" s="11"/>
      <c r="D575" s="11"/>
      <c r="E575" s="12">
        <f>IF(OR(C575="",D575=""),"",ROUND(MOD(D575-C575,1)*1440,0))</f>
      </c>
      <c r="G575" s="13">
        <f>IF(F575="","",IFERROR(INDEX(Pilots!$B$2:$B$51,MATCH(F575,Pilots!$A$2:$A$51,0)),""))</f>
      </c>
      <c r="J575" s="13">
        <f>IF(I575="","",IFERROR(INDEX(Aircraft!$D$2:$D$51,MATCH(I575,Aircraft!$A$2:$A$51,0)),""))</f>
      </c>
      <c r="K575" s="13">
        <f>IF(I575="","",IFERROR(INDEX(Aircraft!$C$2:$C$51,MATCH(I575,Aircraft!$A$2:$A$51,0)),""))</f>
      </c>
      <c r="Z575" s="14"/>
    </row>
    <row r="576" spans="2:26" x14ac:dyDescent="0.25">
      <c r="B576" s="10"/>
      <c r="C576" s="11"/>
      <c r="D576" s="11"/>
      <c r="E576" s="12">
        <f>IF(OR(C576="",D576=""),"",ROUND(MOD(D576-C576,1)*1440,0))</f>
      </c>
      <c r="G576" s="13">
        <f>IF(F576="","",IFERROR(INDEX(Pilots!$B$2:$B$51,MATCH(F576,Pilots!$A$2:$A$51,0)),""))</f>
      </c>
      <c r="J576" s="13">
        <f>IF(I576="","",IFERROR(INDEX(Aircraft!$D$2:$D$51,MATCH(I576,Aircraft!$A$2:$A$51,0)),""))</f>
      </c>
      <c r="K576" s="13">
        <f>IF(I576="","",IFERROR(INDEX(Aircraft!$C$2:$C$51,MATCH(I576,Aircraft!$A$2:$A$51,0)),""))</f>
      </c>
      <c r="Z576" s="14"/>
    </row>
    <row r="577" spans="2:26" x14ac:dyDescent="0.25">
      <c r="B577" s="10"/>
      <c r="C577" s="11"/>
      <c r="D577" s="11"/>
      <c r="E577" s="12">
        <f>IF(OR(C577="",D577=""),"",ROUND(MOD(D577-C577,1)*1440,0))</f>
      </c>
      <c r="G577" s="13">
        <f>IF(F577="","",IFERROR(INDEX(Pilots!$B$2:$B$51,MATCH(F577,Pilots!$A$2:$A$51,0)),""))</f>
      </c>
      <c r="J577" s="13">
        <f>IF(I577="","",IFERROR(INDEX(Aircraft!$D$2:$D$51,MATCH(I577,Aircraft!$A$2:$A$51,0)),""))</f>
      </c>
      <c r="K577" s="13">
        <f>IF(I577="","",IFERROR(INDEX(Aircraft!$C$2:$C$51,MATCH(I577,Aircraft!$A$2:$A$51,0)),""))</f>
      </c>
      <c r="Z577" s="14"/>
    </row>
    <row r="578" spans="2:26" x14ac:dyDescent="0.25">
      <c r="B578" s="10"/>
      <c r="C578" s="11"/>
      <c r="D578" s="11"/>
      <c r="E578" s="12">
        <f>IF(OR(C578="",D578=""),"",ROUND(MOD(D578-C578,1)*1440,0))</f>
      </c>
      <c r="G578" s="13">
        <f>IF(F578="","",IFERROR(INDEX(Pilots!$B$2:$B$51,MATCH(F578,Pilots!$A$2:$A$51,0)),""))</f>
      </c>
      <c r="J578" s="13">
        <f>IF(I578="","",IFERROR(INDEX(Aircraft!$D$2:$D$51,MATCH(I578,Aircraft!$A$2:$A$51,0)),""))</f>
      </c>
      <c r="K578" s="13">
        <f>IF(I578="","",IFERROR(INDEX(Aircraft!$C$2:$C$51,MATCH(I578,Aircraft!$A$2:$A$51,0)),""))</f>
      </c>
      <c r="Z578" s="14"/>
    </row>
    <row r="579" spans="2:26" x14ac:dyDescent="0.25">
      <c r="B579" s="10"/>
      <c r="C579" s="11"/>
      <c r="D579" s="11"/>
      <c r="E579" s="12">
        <f>IF(OR(C579="",D579=""),"",ROUND(MOD(D579-C579,1)*1440,0))</f>
      </c>
      <c r="G579" s="13">
        <f>IF(F579="","",IFERROR(INDEX(Pilots!$B$2:$B$51,MATCH(F579,Pilots!$A$2:$A$51,0)),""))</f>
      </c>
      <c r="J579" s="13">
        <f>IF(I579="","",IFERROR(INDEX(Aircraft!$D$2:$D$51,MATCH(I579,Aircraft!$A$2:$A$51,0)),""))</f>
      </c>
      <c r="K579" s="13">
        <f>IF(I579="","",IFERROR(INDEX(Aircraft!$C$2:$C$51,MATCH(I579,Aircraft!$A$2:$A$51,0)),""))</f>
      </c>
      <c r="Z579" s="14"/>
    </row>
    <row r="580" spans="2:26" x14ac:dyDescent="0.25">
      <c r="B580" s="10"/>
      <c r="C580" s="11"/>
      <c r="D580" s="11"/>
      <c r="E580" s="12">
        <f>IF(OR(C580="",D580=""),"",ROUND(MOD(D580-C580,1)*1440,0))</f>
      </c>
      <c r="G580" s="13">
        <f>IF(F580="","",IFERROR(INDEX(Pilots!$B$2:$B$51,MATCH(F580,Pilots!$A$2:$A$51,0)),""))</f>
      </c>
      <c r="J580" s="13">
        <f>IF(I580="","",IFERROR(INDEX(Aircraft!$D$2:$D$51,MATCH(I580,Aircraft!$A$2:$A$51,0)),""))</f>
      </c>
      <c r="K580" s="13">
        <f>IF(I580="","",IFERROR(INDEX(Aircraft!$C$2:$C$51,MATCH(I580,Aircraft!$A$2:$A$51,0)),""))</f>
      </c>
      <c r="Z580" s="14"/>
    </row>
    <row r="581" spans="2:26" x14ac:dyDescent="0.25">
      <c r="B581" s="10"/>
      <c r="C581" s="11"/>
      <c r="D581" s="11"/>
      <c r="E581" s="12">
        <f>IF(OR(C581="",D581=""),"",ROUND(MOD(D581-C581,1)*1440,0))</f>
      </c>
      <c r="G581" s="13">
        <f>IF(F581="","",IFERROR(INDEX(Pilots!$B$2:$B$51,MATCH(F581,Pilots!$A$2:$A$51,0)),""))</f>
      </c>
      <c r="J581" s="13">
        <f>IF(I581="","",IFERROR(INDEX(Aircraft!$D$2:$D$51,MATCH(I581,Aircraft!$A$2:$A$51,0)),""))</f>
      </c>
      <c r="K581" s="13">
        <f>IF(I581="","",IFERROR(INDEX(Aircraft!$C$2:$C$51,MATCH(I581,Aircraft!$A$2:$A$51,0)),""))</f>
      </c>
      <c r="Z581" s="14"/>
    </row>
    <row r="582" spans="2:26" x14ac:dyDescent="0.25">
      <c r="B582" s="10"/>
      <c r="C582" s="11"/>
      <c r="D582" s="11"/>
      <c r="E582" s="12">
        <f>IF(OR(C582="",D582=""),"",ROUND(MOD(D582-C582,1)*1440,0))</f>
      </c>
      <c r="G582" s="13">
        <f>IF(F582="","",IFERROR(INDEX(Pilots!$B$2:$B$51,MATCH(F582,Pilots!$A$2:$A$51,0)),""))</f>
      </c>
      <c r="J582" s="13">
        <f>IF(I582="","",IFERROR(INDEX(Aircraft!$D$2:$D$51,MATCH(I582,Aircraft!$A$2:$A$51,0)),""))</f>
      </c>
      <c r="K582" s="13">
        <f>IF(I582="","",IFERROR(INDEX(Aircraft!$C$2:$C$51,MATCH(I582,Aircraft!$A$2:$A$51,0)),""))</f>
      </c>
      <c r="Z582" s="14"/>
    </row>
    <row r="583" spans="2:26" x14ac:dyDescent="0.25">
      <c r="B583" s="10"/>
      <c r="C583" s="11"/>
      <c r="D583" s="11"/>
      <c r="E583" s="12">
        <f>IF(OR(C583="",D583=""),"",ROUND(MOD(D583-C583,1)*1440,0))</f>
      </c>
      <c r="G583" s="13">
        <f>IF(F583="","",IFERROR(INDEX(Pilots!$B$2:$B$51,MATCH(F583,Pilots!$A$2:$A$51,0)),""))</f>
      </c>
      <c r="J583" s="13">
        <f>IF(I583="","",IFERROR(INDEX(Aircraft!$D$2:$D$51,MATCH(I583,Aircraft!$A$2:$A$51,0)),""))</f>
      </c>
      <c r="K583" s="13">
        <f>IF(I583="","",IFERROR(INDEX(Aircraft!$C$2:$C$51,MATCH(I583,Aircraft!$A$2:$A$51,0)),""))</f>
      </c>
      <c r="Z583" s="14"/>
    </row>
    <row r="584" spans="2:26" x14ac:dyDescent="0.25">
      <c r="B584" s="10"/>
      <c r="C584" s="11"/>
      <c r="D584" s="11"/>
      <c r="E584" s="12">
        <f>IF(OR(C584="",D584=""),"",ROUND(MOD(D584-C584,1)*1440,0))</f>
      </c>
      <c r="G584" s="13">
        <f>IF(F584="","",IFERROR(INDEX(Pilots!$B$2:$B$51,MATCH(F584,Pilots!$A$2:$A$51,0)),""))</f>
      </c>
      <c r="J584" s="13">
        <f>IF(I584="","",IFERROR(INDEX(Aircraft!$D$2:$D$51,MATCH(I584,Aircraft!$A$2:$A$51,0)),""))</f>
      </c>
      <c r="K584" s="13">
        <f>IF(I584="","",IFERROR(INDEX(Aircraft!$C$2:$C$51,MATCH(I584,Aircraft!$A$2:$A$51,0)),""))</f>
      </c>
      <c r="Z584" s="14"/>
    </row>
    <row r="585" spans="2:26" x14ac:dyDescent="0.25">
      <c r="B585" s="10"/>
      <c r="C585" s="11"/>
      <c r="D585" s="11"/>
      <c r="E585" s="12">
        <f>IF(OR(C585="",D585=""),"",ROUND(MOD(D585-C585,1)*1440,0))</f>
      </c>
      <c r="G585" s="13">
        <f>IF(F585="","",IFERROR(INDEX(Pilots!$B$2:$B$51,MATCH(F585,Pilots!$A$2:$A$51,0)),""))</f>
      </c>
      <c r="J585" s="13">
        <f>IF(I585="","",IFERROR(INDEX(Aircraft!$D$2:$D$51,MATCH(I585,Aircraft!$A$2:$A$51,0)),""))</f>
      </c>
      <c r="K585" s="13">
        <f>IF(I585="","",IFERROR(INDEX(Aircraft!$C$2:$C$51,MATCH(I585,Aircraft!$A$2:$A$51,0)),""))</f>
      </c>
      <c r="Z585" s="14"/>
    </row>
    <row r="586" spans="2:26" x14ac:dyDescent="0.25">
      <c r="B586" s="10"/>
      <c r="C586" s="11"/>
      <c r="D586" s="11"/>
      <c r="E586" s="12">
        <f>IF(OR(C586="",D586=""),"",ROUND(MOD(D586-C586,1)*1440,0))</f>
      </c>
      <c r="G586" s="13">
        <f>IF(F586="","",IFERROR(INDEX(Pilots!$B$2:$B$51,MATCH(F586,Pilots!$A$2:$A$51,0)),""))</f>
      </c>
      <c r="J586" s="13">
        <f>IF(I586="","",IFERROR(INDEX(Aircraft!$D$2:$D$51,MATCH(I586,Aircraft!$A$2:$A$51,0)),""))</f>
      </c>
      <c r="K586" s="13">
        <f>IF(I586="","",IFERROR(INDEX(Aircraft!$C$2:$C$51,MATCH(I586,Aircraft!$A$2:$A$51,0)),""))</f>
      </c>
      <c r="Z586" s="14"/>
    </row>
    <row r="587" spans="2:26" x14ac:dyDescent="0.25">
      <c r="B587" s="10"/>
      <c r="C587" s="11"/>
      <c r="D587" s="11"/>
      <c r="E587" s="12">
        <f>IF(OR(C587="",D587=""),"",ROUND(MOD(D587-C587,1)*1440,0))</f>
      </c>
      <c r="G587" s="13">
        <f>IF(F587="","",IFERROR(INDEX(Pilots!$B$2:$B$51,MATCH(F587,Pilots!$A$2:$A$51,0)),""))</f>
      </c>
      <c r="J587" s="13">
        <f>IF(I587="","",IFERROR(INDEX(Aircraft!$D$2:$D$51,MATCH(I587,Aircraft!$A$2:$A$51,0)),""))</f>
      </c>
      <c r="K587" s="13">
        <f>IF(I587="","",IFERROR(INDEX(Aircraft!$C$2:$C$51,MATCH(I587,Aircraft!$A$2:$A$51,0)),""))</f>
      </c>
      <c r="Z587" s="14"/>
    </row>
    <row r="588" spans="2:26" x14ac:dyDescent="0.25">
      <c r="B588" s="10"/>
      <c r="C588" s="11"/>
      <c r="D588" s="11"/>
      <c r="E588" s="12">
        <f>IF(OR(C588="",D588=""),"",ROUND(MOD(D588-C588,1)*1440,0))</f>
      </c>
      <c r="G588" s="13">
        <f>IF(F588="","",IFERROR(INDEX(Pilots!$B$2:$B$51,MATCH(F588,Pilots!$A$2:$A$51,0)),""))</f>
      </c>
      <c r="J588" s="13">
        <f>IF(I588="","",IFERROR(INDEX(Aircraft!$D$2:$D$51,MATCH(I588,Aircraft!$A$2:$A$51,0)),""))</f>
      </c>
      <c r="K588" s="13">
        <f>IF(I588="","",IFERROR(INDEX(Aircraft!$C$2:$C$51,MATCH(I588,Aircraft!$A$2:$A$51,0)),""))</f>
      </c>
      <c r="Z588" s="14"/>
    </row>
    <row r="589" spans="2:26" x14ac:dyDescent="0.25">
      <c r="B589" s="10"/>
      <c r="C589" s="11"/>
      <c r="D589" s="11"/>
      <c r="E589" s="12">
        <f>IF(OR(C589="",D589=""),"",ROUND(MOD(D589-C589,1)*1440,0))</f>
      </c>
      <c r="G589" s="13">
        <f>IF(F589="","",IFERROR(INDEX(Pilots!$B$2:$B$51,MATCH(F589,Pilots!$A$2:$A$51,0)),""))</f>
      </c>
      <c r="J589" s="13">
        <f>IF(I589="","",IFERROR(INDEX(Aircraft!$D$2:$D$51,MATCH(I589,Aircraft!$A$2:$A$51,0)),""))</f>
      </c>
      <c r="K589" s="13">
        <f>IF(I589="","",IFERROR(INDEX(Aircraft!$C$2:$C$51,MATCH(I589,Aircraft!$A$2:$A$51,0)),""))</f>
      </c>
      <c r="Z589" s="14"/>
    </row>
    <row r="590" spans="2:26" x14ac:dyDescent="0.25">
      <c r="B590" s="10"/>
      <c r="C590" s="11"/>
      <c r="D590" s="11"/>
      <c r="E590" s="12">
        <f>IF(OR(C590="",D590=""),"",ROUND(MOD(D590-C590,1)*1440,0))</f>
      </c>
      <c r="G590" s="13">
        <f>IF(F590="","",IFERROR(INDEX(Pilots!$B$2:$B$51,MATCH(F590,Pilots!$A$2:$A$51,0)),""))</f>
      </c>
      <c r="J590" s="13">
        <f>IF(I590="","",IFERROR(INDEX(Aircraft!$D$2:$D$51,MATCH(I590,Aircraft!$A$2:$A$51,0)),""))</f>
      </c>
      <c r="K590" s="13">
        <f>IF(I590="","",IFERROR(INDEX(Aircraft!$C$2:$C$51,MATCH(I590,Aircraft!$A$2:$A$51,0)),""))</f>
      </c>
      <c r="Z590" s="14"/>
    </row>
    <row r="591" spans="2:26" x14ac:dyDescent="0.25">
      <c r="B591" s="10"/>
      <c r="C591" s="11"/>
      <c r="D591" s="11"/>
      <c r="E591" s="12">
        <f>IF(OR(C591="",D591=""),"",ROUND(MOD(D591-C591,1)*1440,0))</f>
      </c>
      <c r="G591" s="13">
        <f>IF(F591="","",IFERROR(INDEX(Pilots!$B$2:$B$51,MATCH(F591,Pilots!$A$2:$A$51,0)),""))</f>
      </c>
      <c r="J591" s="13">
        <f>IF(I591="","",IFERROR(INDEX(Aircraft!$D$2:$D$51,MATCH(I591,Aircraft!$A$2:$A$51,0)),""))</f>
      </c>
      <c r="K591" s="13">
        <f>IF(I591="","",IFERROR(INDEX(Aircraft!$C$2:$C$51,MATCH(I591,Aircraft!$A$2:$A$51,0)),""))</f>
      </c>
      <c r="Z591" s="14"/>
    </row>
    <row r="592" spans="2:26" x14ac:dyDescent="0.25">
      <c r="B592" s="10"/>
      <c r="C592" s="11"/>
      <c r="D592" s="11"/>
      <c r="E592" s="12">
        <f>IF(OR(C592="",D592=""),"",ROUND(MOD(D592-C592,1)*1440,0))</f>
      </c>
      <c r="G592" s="13">
        <f>IF(F592="","",IFERROR(INDEX(Pilots!$B$2:$B$51,MATCH(F592,Pilots!$A$2:$A$51,0)),""))</f>
      </c>
      <c r="J592" s="13">
        <f>IF(I592="","",IFERROR(INDEX(Aircraft!$D$2:$D$51,MATCH(I592,Aircraft!$A$2:$A$51,0)),""))</f>
      </c>
      <c r="K592" s="13">
        <f>IF(I592="","",IFERROR(INDEX(Aircraft!$C$2:$C$51,MATCH(I592,Aircraft!$A$2:$A$51,0)),""))</f>
      </c>
      <c r="Z592" s="14"/>
    </row>
    <row r="593" spans="2:26" x14ac:dyDescent="0.25">
      <c r="B593" s="10"/>
      <c r="C593" s="11"/>
      <c r="D593" s="11"/>
      <c r="E593" s="12">
        <f>IF(OR(C593="",D593=""),"",ROUND(MOD(D593-C593,1)*1440,0))</f>
      </c>
      <c r="G593" s="13">
        <f>IF(F593="","",IFERROR(INDEX(Pilots!$B$2:$B$51,MATCH(F593,Pilots!$A$2:$A$51,0)),""))</f>
      </c>
      <c r="J593" s="13">
        <f>IF(I593="","",IFERROR(INDEX(Aircraft!$D$2:$D$51,MATCH(I593,Aircraft!$A$2:$A$51,0)),""))</f>
      </c>
      <c r="K593" s="13">
        <f>IF(I593="","",IFERROR(INDEX(Aircraft!$C$2:$C$51,MATCH(I593,Aircraft!$A$2:$A$51,0)),""))</f>
      </c>
      <c r="Z593" s="14"/>
    </row>
    <row r="594" spans="2:26" x14ac:dyDescent="0.25">
      <c r="B594" s="10"/>
      <c r="C594" s="11"/>
      <c r="D594" s="11"/>
      <c r="E594" s="12">
        <f>IF(OR(C594="",D594=""),"",ROUND(MOD(D594-C594,1)*1440,0))</f>
      </c>
      <c r="G594" s="13">
        <f>IF(F594="","",IFERROR(INDEX(Pilots!$B$2:$B$51,MATCH(F594,Pilots!$A$2:$A$51,0)),""))</f>
      </c>
      <c r="J594" s="13">
        <f>IF(I594="","",IFERROR(INDEX(Aircraft!$D$2:$D$51,MATCH(I594,Aircraft!$A$2:$A$51,0)),""))</f>
      </c>
      <c r="K594" s="13">
        <f>IF(I594="","",IFERROR(INDEX(Aircraft!$C$2:$C$51,MATCH(I594,Aircraft!$A$2:$A$51,0)),""))</f>
      </c>
      <c r="Z594" s="14"/>
    </row>
    <row r="595" spans="2:26" x14ac:dyDescent="0.25">
      <c r="B595" s="10"/>
      <c r="C595" s="11"/>
      <c r="D595" s="11"/>
      <c r="E595" s="12">
        <f>IF(OR(C595="",D595=""),"",ROUND(MOD(D595-C595,1)*1440,0))</f>
      </c>
      <c r="G595" s="13">
        <f>IF(F595="","",IFERROR(INDEX(Pilots!$B$2:$B$51,MATCH(F595,Pilots!$A$2:$A$51,0)),""))</f>
      </c>
      <c r="J595" s="13">
        <f>IF(I595="","",IFERROR(INDEX(Aircraft!$D$2:$D$51,MATCH(I595,Aircraft!$A$2:$A$51,0)),""))</f>
      </c>
      <c r="K595" s="13">
        <f>IF(I595="","",IFERROR(INDEX(Aircraft!$C$2:$C$51,MATCH(I595,Aircraft!$A$2:$A$51,0)),""))</f>
      </c>
      <c r="Z595" s="14"/>
    </row>
    <row r="596" spans="2:26" x14ac:dyDescent="0.25">
      <c r="B596" s="10"/>
      <c r="C596" s="11"/>
      <c r="D596" s="11"/>
      <c r="E596" s="12">
        <f>IF(OR(C596="",D596=""),"",ROUND(MOD(D596-C596,1)*1440,0))</f>
      </c>
      <c r="G596" s="13">
        <f>IF(F596="","",IFERROR(INDEX(Pilots!$B$2:$B$51,MATCH(F596,Pilots!$A$2:$A$51,0)),""))</f>
      </c>
      <c r="J596" s="13">
        <f>IF(I596="","",IFERROR(INDEX(Aircraft!$D$2:$D$51,MATCH(I596,Aircraft!$A$2:$A$51,0)),""))</f>
      </c>
      <c r="K596" s="13">
        <f>IF(I596="","",IFERROR(INDEX(Aircraft!$C$2:$C$51,MATCH(I596,Aircraft!$A$2:$A$51,0)),""))</f>
      </c>
      <c r="Z596" s="14"/>
    </row>
    <row r="597" spans="2:26" x14ac:dyDescent="0.25">
      <c r="B597" s="10"/>
      <c r="C597" s="11"/>
      <c r="D597" s="11"/>
      <c r="E597" s="12">
        <f>IF(OR(C597="",D597=""),"",ROUND(MOD(D597-C597,1)*1440,0))</f>
      </c>
      <c r="G597" s="13">
        <f>IF(F597="","",IFERROR(INDEX(Pilots!$B$2:$B$51,MATCH(F597,Pilots!$A$2:$A$51,0)),""))</f>
      </c>
      <c r="J597" s="13">
        <f>IF(I597="","",IFERROR(INDEX(Aircraft!$D$2:$D$51,MATCH(I597,Aircraft!$A$2:$A$51,0)),""))</f>
      </c>
      <c r="K597" s="13">
        <f>IF(I597="","",IFERROR(INDEX(Aircraft!$C$2:$C$51,MATCH(I597,Aircraft!$A$2:$A$51,0)),""))</f>
      </c>
      <c r="Z597" s="14"/>
    </row>
    <row r="598" spans="2:26" x14ac:dyDescent="0.25">
      <c r="B598" s="10"/>
      <c r="C598" s="11"/>
      <c r="D598" s="11"/>
      <c r="E598" s="12">
        <f>IF(OR(C598="",D598=""),"",ROUND(MOD(D598-C598,1)*1440,0))</f>
      </c>
      <c r="G598" s="13">
        <f>IF(F598="","",IFERROR(INDEX(Pilots!$B$2:$B$51,MATCH(F598,Pilots!$A$2:$A$51,0)),""))</f>
      </c>
      <c r="J598" s="13">
        <f>IF(I598="","",IFERROR(INDEX(Aircraft!$D$2:$D$51,MATCH(I598,Aircraft!$A$2:$A$51,0)),""))</f>
      </c>
      <c r="K598" s="13">
        <f>IF(I598="","",IFERROR(INDEX(Aircraft!$C$2:$C$51,MATCH(I598,Aircraft!$A$2:$A$51,0)),""))</f>
      </c>
      <c r="Z598" s="14"/>
    </row>
    <row r="599" spans="2:26" x14ac:dyDescent="0.25">
      <c r="B599" s="10"/>
      <c r="C599" s="11"/>
      <c r="D599" s="11"/>
      <c r="E599" s="12">
        <f>IF(OR(C599="",D599=""),"",ROUND(MOD(D599-C599,1)*1440,0))</f>
      </c>
      <c r="G599" s="13">
        <f>IF(F599="","",IFERROR(INDEX(Pilots!$B$2:$B$51,MATCH(F599,Pilots!$A$2:$A$51,0)),""))</f>
      </c>
      <c r="J599" s="13">
        <f>IF(I599="","",IFERROR(INDEX(Aircraft!$D$2:$D$51,MATCH(I599,Aircraft!$A$2:$A$51,0)),""))</f>
      </c>
      <c r="K599" s="13">
        <f>IF(I599="","",IFERROR(INDEX(Aircraft!$C$2:$C$51,MATCH(I599,Aircraft!$A$2:$A$51,0)),""))</f>
      </c>
      <c r="Z599" s="14"/>
    </row>
    <row r="600" spans="2:26" x14ac:dyDescent="0.25">
      <c r="B600" s="10"/>
      <c r="C600" s="11"/>
      <c r="D600" s="11"/>
      <c r="E600" s="12">
        <f>IF(OR(C600="",D600=""),"",ROUND(MOD(D600-C600,1)*1440,0))</f>
      </c>
      <c r="G600" s="13">
        <f>IF(F600="","",IFERROR(INDEX(Pilots!$B$2:$B$51,MATCH(F600,Pilots!$A$2:$A$51,0)),""))</f>
      </c>
      <c r="J600" s="13">
        <f>IF(I600="","",IFERROR(INDEX(Aircraft!$D$2:$D$51,MATCH(I600,Aircraft!$A$2:$A$51,0)),""))</f>
      </c>
      <c r="K600" s="13">
        <f>IF(I600="","",IFERROR(INDEX(Aircraft!$C$2:$C$51,MATCH(I600,Aircraft!$A$2:$A$51,0)),""))</f>
      </c>
      <c r="Z600" s="14"/>
    </row>
    <row r="601" spans="2:26" x14ac:dyDescent="0.25">
      <c r="B601" s="10"/>
      <c r="C601" s="11"/>
      <c r="D601" s="11"/>
      <c r="E601" s="12">
        <f>IF(OR(C601="",D601=""),"",ROUND(MOD(D601-C601,1)*1440,0))</f>
      </c>
      <c r="G601" s="13">
        <f>IF(F601="","",IFERROR(INDEX(Pilots!$B$2:$B$51,MATCH(F601,Pilots!$A$2:$A$51,0)),""))</f>
      </c>
      <c r="J601" s="13">
        <f>IF(I601="","",IFERROR(INDEX(Aircraft!$D$2:$D$51,MATCH(I601,Aircraft!$A$2:$A$51,0)),""))</f>
      </c>
      <c r="K601" s="13">
        <f>IF(I601="","",IFERROR(INDEX(Aircraft!$C$2:$C$51,MATCH(I601,Aircraft!$A$2:$A$51,0)),""))</f>
      </c>
      <c r="Z601" s="14"/>
    </row>
    <row r="602" spans="2:26" x14ac:dyDescent="0.25">
      <c r="B602" s="10"/>
      <c r="C602" s="11"/>
      <c r="D602" s="11"/>
      <c r="E602" s="12">
        <f>IF(OR(C602="",D602=""),"",ROUND(MOD(D602-C602,1)*1440,0))</f>
      </c>
      <c r="G602" s="13">
        <f>IF(F602="","",IFERROR(INDEX(Pilots!$B$2:$B$51,MATCH(F602,Pilots!$A$2:$A$51,0)),""))</f>
      </c>
      <c r="J602" s="13">
        <f>IF(I602="","",IFERROR(INDEX(Aircraft!$D$2:$D$51,MATCH(I602,Aircraft!$A$2:$A$51,0)),""))</f>
      </c>
      <c r="K602" s="13">
        <f>IF(I602="","",IFERROR(INDEX(Aircraft!$C$2:$C$51,MATCH(I602,Aircraft!$A$2:$A$51,0)),""))</f>
      </c>
      <c r="Z602" s="14"/>
    </row>
    <row r="603" spans="2:26" x14ac:dyDescent="0.25">
      <c r="B603" s="10"/>
      <c r="C603" s="11"/>
      <c r="D603" s="11"/>
      <c r="E603" s="12">
        <f>IF(OR(C603="",D603=""),"",ROUND(MOD(D603-C603,1)*1440,0))</f>
      </c>
      <c r="G603" s="13">
        <f>IF(F603="","",IFERROR(INDEX(Pilots!$B$2:$B$51,MATCH(F603,Pilots!$A$2:$A$51,0)),""))</f>
      </c>
      <c r="J603" s="13">
        <f>IF(I603="","",IFERROR(INDEX(Aircraft!$D$2:$D$51,MATCH(I603,Aircraft!$A$2:$A$51,0)),""))</f>
      </c>
      <c r="K603" s="13">
        <f>IF(I603="","",IFERROR(INDEX(Aircraft!$C$2:$C$51,MATCH(I603,Aircraft!$A$2:$A$51,0)),""))</f>
      </c>
      <c r="Z603" s="14"/>
    </row>
    <row r="604" spans="2:26" x14ac:dyDescent="0.25">
      <c r="B604" s="10"/>
      <c r="C604" s="11"/>
      <c r="D604" s="11"/>
      <c r="E604" s="12">
        <f>IF(OR(C604="",D604=""),"",ROUND(MOD(D604-C604,1)*1440,0))</f>
      </c>
      <c r="G604" s="13">
        <f>IF(F604="","",IFERROR(INDEX(Pilots!$B$2:$B$51,MATCH(F604,Pilots!$A$2:$A$51,0)),""))</f>
      </c>
      <c r="J604" s="13">
        <f>IF(I604="","",IFERROR(INDEX(Aircraft!$D$2:$D$51,MATCH(I604,Aircraft!$A$2:$A$51,0)),""))</f>
      </c>
      <c r="K604" s="13">
        <f>IF(I604="","",IFERROR(INDEX(Aircraft!$C$2:$C$51,MATCH(I604,Aircraft!$A$2:$A$51,0)),""))</f>
      </c>
      <c r="Z604" s="14"/>
    </row>
    <row r="605" spans="2:26" x14ac:dyDescent="0.25">
      <c r="B605" s="10"/>
      <c r="C605" s="11"/>
      <c r="D605" s="11"/>
      <c r="E605" s="12">
        <f>IF(OR(C605="",D605=""),"",ROUND(MOD(D605-C605,1)*1440,0))</f>
      </c>
      <c r="G605" s="13">
        <f>IF(F605="","",IFERROR(INDEX(Pilots!$B$2:$B$51,MATCH(F605,Pilots!$A$2:$A$51,0)),""))</f>
      </c>
      <c r="J605" s="13">
        <f>IF(I605="","",IFERROR(INDEX(Aircraft!$D$2:$D$51,MATCH(I605,Aircraft!$A$2:$A$51,0)),""))</f>
      </c>
      <c r="K605" s="13">
        <f>IF(I605="","",IFERROR(INDEX(Aircraft!$C$2:$C$51,MATCH(I605,Aircraft!$A$2:$A$51,0)),""))</f>
      </c>
      <c r="Z605" s="14"/>
    </row>
    <row r="606" spans="2:26" x14ac:dyDescent="0.25">
      <c r="B606" s="10"/>
      <c r="C606" s="11"/>
      <c r="D606" s="11"/>
      <c r="E606" s="12">
        <f>IF(OR(C606="",D606=""),"",ROUND(MOD(D606-C606,1)*1440,0))</f>
      </c>
      <c r="G606" s="13">
        <f>IF(F606="","",IFERROR(INDEX(Pilots!$B$2:$B$51,MATCH(F606,Pilots!$A$2:$A$51,0)),""))</f>
      </c>
      <c r="J606" s="13">
        <f>IF(I606="","",IFERROR(INDEX(Aircraft!$D$2:$D$51,MATCH(I606,Aircraft!$A$2:$A$51,0)),""))</f>
      </c>
      <c r="K606" s="13">
        <f>IF(I606="","",IFERROR(INDEX(Aircraft!$C$2:$C$51,MATCH(I606,Aircraft!$A$2:$A$51,0)),""))</f>
      </c>
      <c r="Z606" s="14"/>
    </row>
    <row r="607" spans="2:26" x14ac:dyDescent="0.25">
      <c r="B607" s="10"/>
      <c r="C607" s="11"/>
      <c r="D607" s="11"/>
      <c r="E607" s="12">
        <f>IF(OR(C607="",D607=""),"",ROUND(MOD(D607-C607,1)*1440,0))</f>
      </c>
      <c r="G607" s="13">
        <f>IF(F607="","",IFERROR(INDEX(Pilots!$B$2:$B$51,MATCH(F607,Pilots!$A$2:$A$51,0)),""))</f>
      </c>
      <c r="J607" s="13">
        <f>IF(I607="","",IFERROR(INDEX(Aircraft!$D$2:$D$51,MATCH(I607,Aircraft!$A$2:$A$51,0)),""))</f>
      </c>
      <c r="K607" s="13">
        <f>IF(I607="","",IFERROR(INDEX(Aircraft!$C$2:$C$51,MATCH(I607,Aircraft!$A$2:$A$51,0)),""))</f>
      </c>
      <c r="Z607" s="14"/>
    </row>
    <row r="608" spans="2:26" x14ac:dyDescent="0.25">
      <c r="B608" s="10"/>
      <c r="C608" s="11"/>
      <c r="D608" s="11"/>
      <c r="E608" s="12">
        <f>IF(OR(C608="",D608=""),"",ROUND(MOD(D608-C608,1)*1440,0))</f>
      </c>
      <c r="G608" s="13">
        <f>IF(F608="","",IFERROR(INDEX(Pilots!$B$2:$B$51,MATCH(F608,Pilots!$A$2:$A$51,0)),""))</f>
      </c>
      <c r="J608" s="13">
        <f>IF(I608="","",IFERROR(INDEX(Aircraft!$D$2:$D$51,MATCH(I608,Aircraft!$A$2:$A$51,0)),""))</f>
      </c>
      <c r="K608" s="13">
        <f>IF(I608="","",IFERROR(INDEX(Aircraft!$C$2:$C$51,MATCH(I608,Aircraft!$A$2:$A$51,0)),""))</f>
      </c>
      <c r="Z608" s="14"/>
    </row>
    <row r="609" spans="2:26" x14ac:dyDescent="0.25">
      <c r="B609" s="10"/>
      <c r="C609" s="11"/>
      <c r="D609" s="11"/>
      <c r="E609" s="12">
        <f>IF(OR(C609="",D609=""),"",ROUND(MOD(D609-C609,1)*1440,0))</f>
      </c>
      <c r="G609" s="13">
        <f>IF(F609="","",IFERROR(INDEX(Pilots!$B$2:$B$51,MATCH(F609,Pilots!$A$2:$A$51,0)),""))</f>
      </c>
      <c r="J609" s="13">
        <f>IF(I609="","",IFERROR(INDEX(Aircraft!$D$2:$D$51,MATCH(I609,Aircraft!$A$2:$A$51,0)),""))</f>
      </c>
      <c r="K609" s="13">
        <f>IF(I609="","",IFERROR(INDEX(Aircraft!$C$2:$C$51,MATCH(I609,Aircraft!$A$2:$A$51,0)),""))</f>
      </c>
      <c r="Z609" s="14"/>
    </row>
    <row r="610" spans="2:26" x14ac:dyDescent="0.25">
      <c r="B610" s="10"/>
      <c r="C610" s="11"/>
      <c r="D610" s="11"/>
      <c r="E610" s="12">
        <f>IF(OR(C610="",D610=""),"",ROUND(MOD(D610-C610,1)*1440,0))</f>
      </c>
      <c r="G610" s="13">
        <f>IF(F610="","",IFERROR(INDEX(Pilots!$B$2:$B$51,MATCH(F610,Pilots!$A$2:$A$51,0)),""))</f>
      </c>
      <c r="J610" s="13">
        <f>IF(I610="","",IFERROR(INDEX(Aircraft!$D$2:$D$51,MATCH(I610,Aircraft!$A$2:$A$51,0)),""))</f>
      </c>
      <c r="K610" s="13">
        <f>IF(I610="","",IFERROR(INDEX(Aircraft!$C$2:$C$51,MATCH(I610,Aircraft!$A$2:$A$51,0)),""))</f>
      </c>
      <c r="Z610" s="14"/>
    </row>
    <row r="611" spans="2:26" x14ac:dyDescent="0.25">
      <c r="B611" s="10"/>
      <c r="C611" s="11"/>
      <c r="D611" s="11"/>
      <c r="E611" s="12">
        <f>IF(OR(C611="",D611=""),"",ROUND(MOD(D611-C611,1)*1440,0))</f>
      </c>
      <c r="G611" s="13">
        <f>IF(F611="","",IFERROR(INDEX(Pilots!$B$2:$B$51,MATCH(F611,Pilots!$A$2:$A$51,0)),""))</f>
      </c>
      <c r="J611" s="13">
        <f>IF(I611="","",IFERROR(INDEX(Aircraft!$D$2:$D$51,MATCH(I611,Aircraft!$A$2:$A$51,0)),""))</f>
      </c>
      <c r="K611" s="13">
        <f>IF(I611="","",IFERROR(INDEX(Aircraft!$C$2:$C$51,MATCH(I611,Aircraft!$A$2:$A$51,0)),""))</f>
      </c>
      <c r="Z611" s="14"/>
    </row>
    <row r="612" spans="2:26" x14ac:dyDescent="0.25">
      <c r="B612" s="10"/>
      <c r="C612" s="11"/>
      <c r="D612" s="11"/>
      <c r="E612" s="12">
        <f>IF(OR(C612="",D612=""),"",ROUND(MOD(D612-C612,1)*1440,0))</f>
      </c>
      <c r="G612" s="13">
        <f>IF(F612="","",IFERROR(INDEX(Pilots!$B$2:$B$51,MATCH(F612,Pilots!$A$2:$A$51,0)),""))</f>
      </c>
      <c r="J612" s="13">
        <f>IF(I612="","",IFERROR(INDEX(Aircraft!$D$2:$D$51,MATCH(I612,Aircraft!$A$2:$A$51,0)),""))</f>
      </c>
      <c r="K612" s="13">
        <f>IF(I612="","",IFERROR(INDEX(Aircraft!$C$2:$C$51,MATCH(I612,Aircraft!$A$2:$A$51,0)),""))</f>
      </c>
      <c r="Z612" s="14"/>
    </row>
    <row r="613" spans="2:26" x14ac:dyDescent="0.25">
      <c r="B613" s="10"/>
      <c r="C613" s="11"/>
      <c r="D613" s="11"/>
      <c r="E613" s="12">
        <f>IF(OR(C613="",D613=""),"",ROUND(MOD(D613-C613,1)*1440,0))</f>
      </c>
      <c r="G613" s="13">
        <f>IF(F613="","",IFERROR(INDEX(Pilots!$B$2:$B$51,MATCH(F613,Pilots!$A$2:$A$51,0)),""))</f>
      </c>
      <c r="J613" s="13">
        <f>IF(I613="","",IFERROR(INDEX(Aircraft!$D$2:$D$51,MATCH(I613,Aircraft!$A$2:$A$51,0)),""))</f>
      </c>
      <c r="K613" s="13">
        <f>IF(I613="","",IFERROR(INDEX(Aircraft!$C$2:$C$51,MATCH(I613,Aircraft!$A$2:$A$51,0)),""))</f>
      </c>
      <c r="Z613" s="14"/>
    </row>
    <row r="614" spans="2:26" x14ac:dyDescent="0.25">
      <c r="B614" s="10"/>
      <c r="C614" s="11"/>
      <c r="D614" s="11"/>
      <c r="E614" s="12">
        <f>IF(OR(C614="",D614=""),"",ROUND(MOD(D614-C614,1)*1440,0))</f>
      </c>
      <c r="G614" s="13">
        <f>IF(F614="","",IFERROR(INDEX(Pilots!$B$2:$B$51,MATCH(F614,Pilots!$A$2:$A$51,0)),""))</f>
      </c>
      <c r="J614" s="13">
        <f>IF(I614="","",IFERROR(INDEX(Aircraft!$D$2:$D$51,MATCH(I614,Aircraft!$A$2:$A$51,0)),""))</f>
      </c>
      <c r="K614" s="13">
        <f>IF(I614="","",IFERROR(INDEX(Aircraft!$C$2:$C$51,MATCH(I614,Aircraft!$A$2:$A$51,0)),""))</f>
      </c>
      <c r="Z614" s="14"/>
    </row>
    <row r="615" spans="2:26" x14ac:dyDescent="0.25">
      <c r="B615" s="10"/>
      <c r="C615" s="11"/>
      <c r="D615" s="11"/>
      <c r="E615" s="12">
        <f>IF(OR(C615="",D615=""),"",ROUND(MOD(D615-C615,1)*1440,0))</f>
      </c>
      <c r="G615" s="13">
        <f>IF(F615="","",IFERROR(INDEX(Pilots!$B$2:$B$51,MATCH(F615,Pilots!$A$2:$A$51,0)),""))</f>
      </c>
      <c r="J615" s="13">
        <f>IF(I615="","",IFERROR(INDEX(Aircraft!$D$2:$D$51,MATCH(I615,Aircraft!$A$2:$A$51,0)),""))</f>
      </c>
      <c r="K615" s="13">
        <f>IF(I615="","",IFERROR(INDEX(Aircraft!$C$2:$C$51,MATCH(I615,Aircraft!$A$2:$A$51,0)),""))</f>
      </c>
      <c r="Z615" s="14"/>
    </row>
    <row r="616" spans="2:26" x14ac:dyDescent="0.25">
      <c r="B616" s="10"/>
      <c r="C616" s="11"/>
      <c r="D616" s="11"/>
      <c r="E616" s="12">
        <f>IF(OR(C616="",D616=""),"",ROUND(MOD(D616-C616,1)*1440,0))</f>
      </c>
      <c r="G616" s="13">
        <f>IF(F616="","",IFERROR(INDEX(Pilots!$B$2:$B$51,MATCH(F616,Pilots!$A$2:$A$51,0)),""))</f>
      </c>
      <c r="J616" s="13">
        <f>IF(I616="","",IFERROR(INDEX(Aircraft!$D$2:$D$51,MATCH(I616,Aircraft!$A$2:$A$51,0)),""))</f>
      </c>
      <c r="K616" s="13">
        <f>IF(I616="","",IFERROR(INDEX(Aircraft!$C$2:$C$51,MATCH(I616,Aircraft!$A$2:$A$51,0)),""))</f>
      </c>
      <c r="Z616" s="14"/>
    </row>
    <row r="617" spans="2:26" x14ac:dyDescent="0.25">
      <c r="B617" s="10"/>
      <c r="C617" s="11"/>
      <c r="D617" s="11"/>
      <c r="E617" s="12">
        <f>IF(OR(C617="",D617=""),"",ROUND(MOD(D617-C617,1)*1440,0))</f>
      </c>
      <c r="G617" s="13">
        <f>IF(F617="","",IFERROR(INDEX(Pilots!$B$2:$B$51,MATCH(F617,Pilots!$A$2:$A$51,0)),""))</f>
      </c>
      <c r="J617" s="13">
        <f>IF(I617="","",IFERROR(INDEX(Aircraft!$D$2:$D$51,MATCH(I617,Aircraft!$A$2:$A$51,0)),""))</f>
      </c>
      <c r="K617" s="13">
        <f>IF(I617="","",IFERROR(INDEX(Aircraft!$C$2:$C$51,MATCH(I617,Aircraft!$A$2:$A$51,0)),""))</f>
      </c>
      <c r="Z617" s="14"/>
    </row>
    <row r="618" spans="2:26" x14ac:dyDescent="0.25">
      <c r="B618" s="10"/>
      <c r="C618" s="11"/>
      <c r="D618" s="11"/>
      <c r="E618" s="12">
        <f>IF(OR(C618="",D618=""),"",ROUND(MOD(D618-C618,1)*1440,0))</f>
      </c>
      <c r="G618" s="13">
        <f>IF(F618="","",IFERROR(INDEX(Pilots!$B$2:$B$51,MATCH(F618,Pilots!$A$2:$A$51,0)),""))</f>
      </c>
      <c r="J618" s="13">
        <f>IF(I618="","",IFERROR(INDEX(Aircraft!$D$2:$D$51,MATCH(I618,Aircraft!$A$2:$A$51,0)),""))</f>
      </c>
      <c r="K618" s="13">
        <f>IF(I618="","",IFERROR(INDEX(Aircraft!$C$2:$C$51,MATCH(I618,Aircraft!$A$2:$A$51,0)),""))</f>
      </c>
      <c r="Z618" s="14"/>
    </row>
    <row r="619" spans="2:26" x14ac:dyDescent="0.25">
      <c r="B619" s="10"/>
      <c r="C619" s="11"/>
      <c r="D619" s="11"/>
      <c r="E619" s="12">
        <f>IF(OR(C619="",D619=""),"",ROUND(MOD(D619-C619,1)*1440,0))</f>
      </c>
      <c r="G619" s="13">
        <f>IF(F619="","",IFERROR(INDEX(Pilots!$B$2:$B$51,MATCH(F619,Pilots!$A$2:$A$51,0)),""))</f>
      </c>
      <c r="J619" s="13">
        <f>IF(I619="","",IFERROR(INDEX(Aircraft!$D$2:$D$51,MATCH(I619,Aircraft!$A$2:$A$51,0)),""))</f>
      </c>
      <c r="K619" s="13">
        <f>IF(I619="","",IFERROR(INDEX(Aircraft!$C$2:$C$51,MATCH(I619,Aircraft!$A$2:$A$51,0)),""))</f>
      </c>
      <c r="Z619" s="14"/>
    </row>
    <row r="620" spans="2:26" x14ac:dyDescent="0.25">
      <c r="B620" s="10"/>
      <c r="C620" s="11"/>
      <c r="D620" s="11"/>
      <c r="E620" s="12">
        <f>IF(OR(C620="",D620=""),"",ROUND(MOD(D620-C620,1)*1440,0))</f>
      </c>
      <c r="G620" s="13">
        <f>IF(F620="","",IFERROR(INDEX(Pilots!$B$2:$B$51,MATCH(F620,Pilots!$A$2:$A$51,0)),""))</f>
      </c>
      <c r="J620" s="13">
        <f>IF(I620="","",IFERROR(INDEX(Aircraft!$D$2:$D$51,MATCH(I620,Aircraft!$A$2:$A$51,0)),""))</f>
      </c>
      <c r="K620" s="13">
        <f>IF(I620="","",IFERROR(INDEX(Aircraft!$C$2:$C$51,MATCH(I620,Aircraft!$A$2:$A$51,0)),""))</f>
      </c>
      <c r="Z620" s="14"/>
    </row>
    <row r="621" spans="2:26" x14ac:dyDescent="0.25">
      <c r="B621" s="10"/>
      <c r="C621" s="11"/>
      <c r="D621" s="11"/>
      <c r="E621" s="12">
        <f>IF(OR(C621="",D621=""),"",ROUND(MOD(D621-C621,1)*1440,0))</f>
      </c>
      <c r="G621" s="13">
        <f>IF(F621="","",IFERROR(INDEX(Pilots!$B$2:$B$51,MATCH(F621,Pilots!$A$2:$A$51,0)),""))</f>
      </c>
      <c r="J621" s="13">
        <f>IF(I621="","",IFERROR(INDEX(Aircraft!$D$2:$D$51,MATCH(I621,Aircraft!$A$2:$A$51,0)),""))</f>
      </c>
      <c r="K621" s="13">
        <f>IF(I621="","",IFERROR(INDEX(Aircraft!$C$2:$C$51,MATCH(I621,Aircraft!$A$2:$A$51,0)),""))</f>
      </c>
      <c r="Z621" s="14"/>
    </row>
    <row r="622" spans="2:26" x14ac:dyDescent="0.25">
      <c r="B622" s="10"/>
      <c r="C622" s="11"/>
      <c r="D622" s="11"/>
      <c r="E622" s="12">
        <f>IF(OR(C622="",D622=""),"",ROUND(MOD(D622-C622,1)*1440,0))</f>
      </c>
      <c r="G622" s="13">
        <f>IF(F622="","",IFERROR(INDEX(Pilots!$B$2:$B$51,MATCH(F622,Pilots!$A$2:$A$51,0)),""))</f>
      </c>
      <c r="J622" s="13">
        <f>IF(I622="","",IFERROR(INDEX(Aircraft!$D$2:$D$51,MATCH(I622,Aircraft!$A$2:$A$51,0)),""))</f>
      </c>
      <c r="K622" s="13">
        <f>IF(I622="","",IFERROR(INDEX(Aircraft!$C$2:$C$51,MATCH(I622,Aircraft!$A$2:$A$51,0)),""))</f>
      </c>
      <c r="Z622" s="14"/>
    </row>
    <row r="623" spans="2:26" x14ac:dyDescent="0.25">
      <c r="B623" s="10"/>
      <c r="C623" s="11"/>
      <c r="D623" s="11"/>
      <c r="E623" s="12">
        <f>IF(OR(C623="",D623=""),"",ROUND(MOD(D623-C623,1)*1440,0))</f>
      </c>
      <c r="G623" s="13">
        <f>IF(F623="","",IFERROR(INDEX(Pilots!$B$2:$B$51,MATCH(F623,Pilots!$A$2:$A$51,0)),""))</f>
      </c>
      <c r="J623" s="13">
        <f>IF(I623="","",IFERROR(INDEX(Aircraft!$D$2:$D$51,MATCH(I623,Aircraft!$A$2:$A$51,0)),""))</f>
      </c>
      <c r="K623" s="13">
        <f>IF(I623="","",IFERROR(INDEX(Aircraft!$C$2:$C$51,MATCH(I623,Aircraft!$A$2:$A$51,0)),""))</f>
      </c>
      <c r="Z623" s="14"/>
    </row>
    <row r="624" spans="2:26" x14ac:dyDescent="0.25">
      <c r="B624" s="10"/>
      <c r="C624" s="11"/>
      <c r="D624" s="11"/>
      <c r="E624" s="12">
        <f>IF(OR(C624="",D624=""),"",ROUND(MOD(D624-C624,1)*1440,0))</f>
      </c>
      <c r="G624" s="13">
        <f>IF(F624="","",IFERROR(INDEX(Pilots!$B$2:$B$51,MATCH(F624,Pilots!$A$2:$A$51,0)),""))</f>
      </c>
      <c r="J624" s="13">
        <f>IF(I624="","",IFERROR(INDEX(Aircraft!$D$2:$D$51,MATCH(I624,Aircraft!$A$2:$A$51,0)),""))</f>
      </c>
      <c r="K624" s="13">
        <f>IF(I624="","",IFERROR(INDEX(Aircraft!$C$2:$C$51,MATCH(I624,Aircraft!$A$2:$A$51,0)),""))</f>
      </c>
      <c r="Z624" s="14"/>
    </row>
    <row r="625" spans="2:26" x14ac:dyDescent="0.25">
      <c r="B625" s="10"/>
      <c r="C625" s="11"/>
      <c r="D625" s="11"/>
      <c r="E625" s="12">
        <f>IF(OR(C625="",D625=""),"",ROUND(MOD(D625-C625,1)*1440,0))</f>
      </c>
      <c r="G625" s="13">
        <f>IF(F625="","",IFERROR(INDEX(Pilots!$B$2:$B$51,MATCH(F625,Pilots!$A$2:$A$51,0)),""))</f>
      </c>
      <c r="J625" s="13">
        <f>IF(I625="","",IFERROR(INDEX(Aircraft!$D$2:$D$51,MATCH(I625,Aircraft!$A$2:$A$51,0)),""))</f>
      </c>
      <c r="K625" s="13">
        <f>IF(I625="","",IFERROR(INDEX(Aircraft!$C$2:$C$51,MATCH(I625,Aircraft!$A$2:$A$51,0)),""))</f>
      </c>
      <c r="Z625" s="14"/>
    </row>
    <row r="626" spans="2:26" x14ac:dyDescent="0.25">
      <c r="B626" s="10"/>
      <c r="C626" s="11"/>
      <c r="D626" s="11"/>
      <c r="E626" s="12">
        <f>IF(OR(C626="",D626=""),"",ROUND(MOD(D626-C626,1)*1440,0))</f>
      </c>
      <c r="G626" s="13">
        <f>IF(F626="","",IFERROR(INDEX(Pilots!$B$2:$B$51,MATCH(F626,Pilots!$A$2:$A$51,0)),""))</f>
      </c>
      <c r="J626" s="13">
        <f>IF(I626="","",IFERROR(INDEX(Aircraft!$D$2:$D$51,MATCH(I626,Aircraft!$A$2:$A$51,0)),""))</f>
      </c>
      <c r="K626" s="13">
        <f>IF(I626="","",IFERROR(INDEX(Aircraft!$C$2:$C$51,MATCH(I626,Aircraft!$A$2:$A$51,0)),""))</f>
      </c>
      <c r="Z626" s="14"/>
    </row>
    <row r="627" spans="2:26" x14ac:dyDescent="0.25">
      <c r="B627" s="10"/>
      <c r="C627" s="11"/>
      <c r="D627" s="11"/>
      <c r="E627" s="12">
        <f>IF(OR(C627="",D627=""),"",ROUND(MOD(D627-C627,1)*1440,0))</f>
      </c>
      <c r="G627" s="13">
        <f>IF(F627="","",IFERROR(INDEX(Pilots!$B$2:$B$51,MATCH(F627,Pilots!$A$2:$A$51,0)),""))</f>
      </c>
      <c r="J627" s="13">
        <f>IF(I627="","",IFERROR(INDEX(Aircraft!$D$2:$D$51,MATCH(I627,Aircraft!$A$2:$A$51,0)),""))</f>
      </c>
      <c r="K627" s="13">
        <f>IF(I627="","",IFERROR(INDEX(Aircraft!$C$2:$C$51,MATCH(I627,Aircraft!$A$2:$A$51,0)),""))</f>
      </c>
      <c r="Z627" s="14"/>
    </row>
    <row r="628" spans="2:26" x14ac:dyDescent="0.25">
      <c r="B628" s="10"/>
      <c r="C628" s="11"/>
      <c r="D628" s="11"/>
      <c r="E628" s="12">
        <f>IF(OR(C628="",D628=""),"",ROUND(MOD(D628-C628,1)*1440,0))</f>
      </c>
      <c r="G628" s="13">
        <f>IF(F628="","",IFERROR(INDEX(Pilots!$B$2:$B$51,MATCH(F628,Pilots!$A$2:$A$51,0)),""))</f>
      </c>
      <c r="J628" s="13">
        <f>IF(I628="","",IFERROR(INDEX(Aircraft!$D$2:$D$51,MATCH(I628,Aircraft!$A$2:$A$51,0)),""))</f>
      </c>
      <c r="K628" s="13">
        <f>IF(I628="","",IFERROR(INDEX(Aircraft!$C$2:$C$51,MATCH(I628,Aircraft!$A$2:$A$51,0)),""))</f>
      </c>
      <c r="Z628" s="14"/>
    </row>
    <row r="629" spans="2:26" x14ac:dyDescent="0.25">
      <c r="B629" s="10"/>
      <c r="C629" s="11"/>
      <c r="D629" s="11"/>
      <c r="E629" s="12">
        <f>IF(OR(C629="",D629=""),"",ROUND(MOD(D629-C629,1)*1440,0))</f>
      </c>
      <c r="G629" s="13">
        <f>IF(F629="","",IFERROR(INDEX(Pilots!$B$2:$B$51,MATCH(F629,Pilots!$A$2:$A$51,0)),""))</f>
      </c>
      <c r="J629" s="13">
        <f>IF(I629="","",IFERROR(INDEX(Aircraft!$D$2:$D$51,MATCH(I629,Aircraft!$A$2:$A$51,0)),""))</f>
      </c>
      <c r="K629" s="13">
        <f>IF(I629="","",IFERROR(INDEX(Aircraft!$C$2:$C$51,MATCH(I629,Aircraft!$A$2:$A$51,0)),""))</f>
      </c>
      <c r="Z629" s="14"/>
    </row>
    <row r="630" spans="2:26" x14ac:dyDescent="0.25">
      <c r="B630" s="10"/>
      <c r="C630" s="11"/>
      <c r="D630" s="11"/>
      <c r="E630" s="12">
        <f>IF(OR(C630="",D630=""),"",ROUND(MOD(D630-C630,1)*1440,0))</f>
      </c>
      <c r="G630" s="13">
        <f>IF(F630="","",IFERROR(INDEX(Pilots!$B$2:$B$51,MATCH(F630,Pilots!$A$2:$A$51,0)),""))</f>
      </c>
      <c r="J630" s="13">
        <f>IF(I630="","",IFERROR(INDEX(Aircraft!$D$2:$D$51,MATCH(I630,Aircraft!$A$2:$A$51,0)),""))</f>
      </c>
      <c r="K630" s="13">
        <f>IF(I630="","",IFERROR(INDEX(Aircraft!$C$2:$C$51,MATCH(I630,Aircraft!$A$2:$A$51,0)),""))</f>
      </c>
      <c r="Z630" s="14"/>
    </row>
    <row r="631" spans="2:26" x14ac:dyDescent="0.25">
      <c r="B631" s="10"/>
      <c r="C631" s="11"/>
      <c r="D631" s="11"/>
      <c r="E631" s="12">
        <f>IF(OR(C631="",D631=""),"",ROUND(MOD(D631-C631,1)*1440,0))</f>
      </c>
      <c r="G631" s="13">
        <f>IF(F631="","",IFERROR(INDEX(Pilots!$B$2:$B$51,MATCH(F631,Pilots!$A$2:$A$51,0)),""))</f>
      </c>
      <c r="J631" s="13">
        <f>IF(I631="","",IFERROR(INDEX(Aircraft!$D$2:$D$51,MATCH(I631,Aircraft!$A$2:$A$51,0)),""))</f>
      </c>
      <c r="K631" s="13">
        <f>IF(I631="","",IFERROR(INDEX(Aircraft!$C$2:$C$51,MATCH(I631,Aircraft!$A$2:$A$51,0)),""))</f>
      </c>
      <c r="Z631" s="14"/>
    </row>
    <row r="632" spans="2:26" x14ac:dyDescent="0.25">
      <c r="B632" s="10"/>
      <c r="C632" s="11"/>
      <c r="D632" s="11"/>
      <c r="E632" s="12">
        <f>IF(OR(C632="",D632=""),"",ROUND(MOD(D632-C632,1)*1440,0))</f>
      </c>
      <c r="G632" s="13">
        <f>IF(F632="","",IFERROR(INDEX(Pilots!$B$2:$B$51,MATCH(F632,Pilots!$A$2:$A$51,0)),""))</f>
      </c>
      <c r="J632" s="13">
        <f>IF(I632="","",IFERROR(INDEX(Aircraft!$D$2:$D$51,MATCH(I632,Aircraft!$A$2:$A$51,0)),""))</f>
      </c>
      <c r="K632" s="13">
        <f>IF(I632="","",IFERROR(INDEX(Aircraft!$C$2:$C$51,MATCH(I632,Aircraft!$A$2:$A$51,0)),""))</f>
      </c>
      <c r="Z632" s="14"/>
    </row>
    <row r="633" spans="2:26" x14ac:dyDescent="0.25">
      <c r="B633" s="10"/>
      <c r="C633" s="11"/>
      <c r="D633" s="11"/>
      <c r="E633" s="12">
        <f>IF(OR(C633="",D633=""),"",ROUND(MOD(D633-C633,1)*1440,0))</f>
      </c>
      <c r="G633" s="13">
        <f>IF(F633="","",IFERROR(INDEX(Pilots!$B$2:$B$51,MATCH(F633,Pilots!$A$2:$A$51,0)),""))</f>
      </c>
      <c r="J633" s="13">
        <f>IF(I633="","",IFERROR(INDEX(Aircraft!$D$2:$D$51,MATCH(I633,Aircraft!$A$2:$A$51,0)),""))</f>
      </c>
      <c r="K633" s="13">
        <f>IF(I633="","",IFERROR(INDEX(Aircraft!$C$2:$C$51,MATCH(I633,Aircraft!$A$2:$A$51,0)),""))</f>
      </c>
      <c r="Z633" s="14"/>
    </row>
    <row r="634" spans="2:26" x14ac:dyDescent="0.25">
      <c r="B634" s="10"/>
      <c r="C634" s="11"/>
      <c r="D634" s="11"/>
      <c r="E634" s="12">
        <f>IF(OR(C634="",D634=""),"",ROUND(MOD(D634-C634,1)*1440,0))</f>
      </c>
      <c r="G634" s="13">
        <f>IF(F634="","",IFERROR(INDEX(Pilots!$B$2:$B$51,MATCH(F634,Pilots!$A$2:$A$51,0)),""))</f>
      </c>
      <c r="J634" s="13">
        <f>IF(I634="","",IFERROR(INDEX(Aircraft!$D$2:$D$51,MATCH(I634,Aircraft!$A$2:$A$51,0)),""))</f>
      </c>
      <c r="K634" s="13">
        <f>IF(I634="","",IFERROR(INDEX(Aircraft!$C$2:$C$51,MATCH(I634,Aircraft!$A$2:$A$51,0)),""))</f>
      </c>
      <c r="Z634" s="14"/>
    </row>
    <row r="635" spans="2:26" x14ac:dyDescent="0.25">
      <c r="B635" s="10"/>
      <c r="C635" s="11"/>
      <c r="D635" s="11"/>
      <c r="E635" s="12">
        <f>IF(OR(C635="",D635=""),"",ROUND(MOD(D635-C635,1)*1440,0))</f>
      </c>
      <c r="G635" s="13">
        <f>IF(F635="","",IFERROR(INDEX(Pilots!$B$2:$B$51,MATCH(F635,Pilots!$A$2:$A$51,0)),""))</f>
      </c>
      <c r="J635" s="13">
        <f>IF(I635="","",IFERROR(INDEX(Aircraft!$D$2:$D$51,MATCH(I635,Aircraft!$A$2:$A$51,0)),""))</f>
      </c>
      <c r="K635" s="13">
        <f>IF(I635="","",IFERROR(INDEX(Aircraft!$C$2:$C$51,MATCH(I635,Aircraft!$A$2:$A$51,0)),""))</f>
      </c>
      <c r="Z635" s="14"/>
    </row>
    <row r="636" spans="2:26" x14ac:dyDescent="0.25">
      <c r="B636" s="10"/>
      <c r="C636" s="11"/>
      <c r="D636" s="11"/>
      <c r="E636" s="12">
        <f>IF(OR(C636="",D636=""),"",ROUND(MOD(D636-C636,1)*1440,0))</f>
      </c>
      <c r="G636" s="13">
        <f>IF(F636="","",IFERROR(INDEX(Pilots!$B$2:$B$51,MATCH(F636,Pilots!$A$2:$A$51,0)),""))</f>
      </c>
      <c r="J636" s="13">
        <f>IF(I636="","",IFERROR(INDEX(Aircraft!$D$2:$D$51,MATCH(I636,Aircraft!$A$2:$A$51,0)),""))</f>
      </c>
      <c r="K636" s="13">
        <f>IF(I636="","",IFERROR(INDEX(Aircraft!$C$2:$C$51,MATCH(I636,Aircraft!$A$2:$A$51,0)),""))</f>
      </c>
      <c r="Z636" s="14"/>
    </row>
    <row r="637" spans="2:26" x14ac:dyDescent="0.25">
      <c r="B637" s="10"/>
      <c r="C637" s="11"/>
      <c r="D637" s="11"/>
      <c r="E637" s="12">
        <f>IF(OR(C637="",D637=""),"",ROUND(MOD(D637-C637,1)*1440,0))</f>
      </c>
      <c r="G637" s="13">
        <f>IF(F637="","",IFERROR(INDEX(Pilots!$B$2:$B$51,MATCH(F637,Pilots!$A$2:$A$51,0)),""))</f>
      </c>
      <c r="J637" s="13">
        <f>IF(I637="","",IFERROR(INDEX(Aircraft!$D$2:$D$51,MATCH(I637,Aircraft!$A$2:$A$51,0)),""))</f>
      </c>
      <c r="K637" s="13">
        <f>IF(I637="","",IFERROR(INDEX(Aircraft!$C$2:$C$51,MATCH(I637,Aircraft!$A$2:$A$51,0)),""))</f>
      </c>
      <c r="Z637" s="14"/>
    </row>
    <row r="638" spans="2:26" x14ac:dyDescent="0.25">
      <c r="B638" s="10"/>
      <c r="C638" s="11"/>
      <c r="D638" s="11"/>
      <c r="E638" s="12">
        <f>IF(OR(C638="",D638=""),"",ROUND(MOD(D638-C638,1)*1440,0))</f>
      </c>
      <c r="G638" s="13">
        <f>IF(F638="","",IFERROR(INDEX(Pilots!$B$2:$B$51,MATCH(F638,Pilots!$A$2:$A$51,0)),""))</f>
      </c>
      <c r="J638" s="13">
        <f>IF(I638="","",IFERROR(INDEX(Aircraft!$D$2:$D$51,MATCH(I638,Aircraft!$A$2:$A$51,0)),""))</f>
      </c>
      <c r="K638" s="13">
        <f>IF(I638="","",IFERROR(INDEX(Aircraft!$C$2:$C$51,MATCH(I638,Aircraft!$A$2:$A$51,0)),""))</f>
      </c>
      <c r="Z638" s="14"/>
    </row>
    <row r="639" spans="2:26" x14ac:dyDescent="0.25">
      <c r="B639" s="10"/>
      <c r="C639" s="11"/>
      <c r="D639" s="11"/>
      <c r="E639" s="12">
        <f>IF(OR(C639="",D639=""),"",ROUND(MOD(D639-C639,1)*1440,0))</f>
      </c>
      <c r="G639" s="13">
        <f>IF(F639="","",IFERROR(INDEX(Pilots!$B$2:$B$51,MATCH(F639,Pilots!$A$2:$A$51,0)),""))</f>
      </c>
      <c r="J639" s="13">
        <f>IF(I639="","",IFERROR(INDEX(Aircraft!$D$2:$D$51,MATCH(I639,Aircraft!$A$2:$A$51,0)),""))</f>
      </c>
      <c r="K639" s="13">
        <f>IF(I639="","",IFERROR(INDEX(Aircraft!$C$2:$C$51,MATCH(I639,Aircraft!$A$2:$A$51,0)),""))</f>
      </c>
      <c r="Z639" s="14"/>
    </row>
    <row r="640" spans="2:26" x14ac:dyDescent="0.25">
      <c r="B640" s="10"/>
      <c r="C640" s="11"/>
      <c r="D640" s="11"/>
      <c r="E640" s="12">
        <f>IF(OR(C640="",D640=""),"",ROUND(MOD(D640-C640,1)*1440,0))</f>
      </c>
      <c r="G640" s="13">
        <f>IF(F640="","",IFERROR(INDEX(Pilots!$B$2:$B$51,MATCH(F640,Pilots!$A$2:$A$51,0)),""))</f>
      </c>
      <c r="J640" s="13">
        <f>IF(I640="","",IFERROR(INDEX(Aircraft!$D$2:$D$51,MATCH(I640,Aircraft!$A$2:$A$51,0)),""))</f>
      </c>
      <c r="K640" s="13">
        <f>IF(I640="","",IFERROR(INDEX(Aircraft!$C$2:$C$51,MATCH(I640,Aircraft!$A$2:$A$51,0)),""))</f>
      </c>
      <c r="Z640" s="14"/>
    </row>
    <row r="641" spans="2:26" x14ac:dyDescent="0.25">
      <c r="B641" s="10"/>
      <c r="C641" s="11"/>
      <c r="D641" s="11"/>
      <c r="E641" s="12">
        <f>IF(OR(C641="",D641=""),"",ROUND(MOD(D641-C641,1)*1440,0))</f>
      </c>
      <c r="G641" s="13">
        <f>IF(F641="","",IFERROR(INDEX(Pilots!$B$2:$B$51,MATCH(F641,Pilots!$A$2:$A$51,0)),""))</f>
      </c>
      <c r="J641" s="13">
        <f>IF(I641="","",IFERROR(INDEX(Aircraft!$D$2:$D$51,MATCH(I641,Aircraft!$A$2:$A$51,0)),""))</f>
      </c>
      <c r="K641" s="13">
        <f>IF(I641="","",IFERROR(INDEX(Aircraft!$C$2:$C$51,MATCH(I641,Aircraft!$A$2:$A$51,0)),""))</f>
      </c>
      <c r="Z641" s="14"/>
    </row>
    <row r="642" spans="2:26" x14ac:dyDescent="0.25">
      <c r="B642" s="10"/>
      <c r="C642" s="11"/>
      <c r="D642" s="11"/>
      <c r="E642" s="12">
        <f>IF(OR(C642="",D642=""),"",ROUND(MOD(D642-C642,1)*1440,0))</f>
      </c>
      <c r="G642" s="13">
        <f>IF(F642="","",IFERROR(INDEX(Pilots!$B$2:$B$51,MATCH(F642,Pilots!$A$2:$A$51,0)),""))</f>
      </c>
      <c r="J642" s="13">
        <f>IF(I642="","",IFERROR(INDEX(Aircraft!$D$2:$D$51,MATCH(I642,Aircraft!$A$2:$A$51,0)),""))</f>
      </c>
      <c r="K642" s="13">
        <f>IF(I642="","",IFERROR(INDEX(Aircraft!$C$2:$C$51,MATCH(I642,Aircraft!$A$2:$A$51,0)),""))</f>
      </c>
      <c r="Z642" s="14"/>
    </row>
    <row r="643" spans="2:26" x14ac:dyDescent="0.25">
      <c r="B643" s="10"/>
      <c r="C643" s="11"/>
      <c r="D643" s="11"/>
      <c r="E643" s="12">
        <f>IF(OR(C643="",D643=""),"",ROUND(MOD(D643-C643,1)*1440,0))</f>
      </c>
      <c r="G643" s="13">
        <f>IF(F643="","",IFERROR(INDEX(Pilots!$B$2:$B$51,MATCH(F643,Pilots!$A$2:$A$51,0)),""))</f>
      </c>
      <c r="J643" s="13">
        <f>IF(I643="","",IFERROR(INDEX(Aircraft!$D$2:$D$51,MATCH(I643,Aircraft!$A$2:$A$51,0)),""))</f>
      </c>
      <c r="K643" s="13">
        <f>IF(I643="","",IFERROR(INDEX(Aircraft!$C$2:$C$51,MATCH(I643,Aircraft!$A$2:$A$51,0)),""))</f>
      </c>
      <c r="Z643" s="14"/>
    </row>
    <row r="644" spans="2:26" x14ac:dyDescent="0.25">
      <c r="B644" s="10"/>
      <c r="C644" s="11"/>
      <c r="D644" s="11"/>
      <c r="E644" s="12">
        <f>IF(OR(C644="",D644=""),"",ROUND(MOD(D644-C644,1)*1440,0))</f>
      </c>
      <c r="G644" s="13">
        <f>IF(F644="","",IFERROR(INDEX(Pilots!$B$2:$B$51,MATCH(F644,Pilots!$A$2:$A$51,0)),""))</f>
      </c>
      <c r="J644" s="13">
        <f>IF(I644="","",IFERROR(INDEX(Aircraft!$D$2:$D$51,MATCH(I644,Aircraft!$A$2:$A$51,0)),""))</f>
      </c>
      <c r="K644" s="13">
        <f>IF(I644="","",IFERROR(INDEX(Aircraft!$C$2:$C$51,MATCH(I644,Aircraft!$A$2:$A$51,0)),""))</f>
      </c>
      <c r="Z644" s="14"/>
    </row>
    <row r="645" spans="2:26" x14ac:dyDescent="0.25">
      <c r="B645" s="10"/>
      <c r="C645" s="11"/>
      <c r="D645" s="11"/>
      <c r="E645" s="12">
        <f>IF(OR(C645="",D645=""),"",ROUND(MOD(D645-C645,1)*1440,0))</f>
      </c>
      <c r="G645" s="13">
        <f>IF(F645="","",IFERROR(INDEX(Pilots!$B$2:$B$51,MATCH(F645,Pilots!$A$2:$A$51,0)),""))</f>
      </c>
      <c r="J645" s="13">
        <f>IF(I645="","",IFERROR(INDEX(Aircraft!$D$2:$D$51,MATCH(I645,Aircraft!$A$2:$A$51,0)),""))</f>
      </c>
      <c r="K645" s="13">
        <f>IF(I645="","",IFERROR(INDEX(Aircraft!$C$2:$C$51,MATCH(I645,Aircraft!$A$2:$A$51,0)),""))</f>
      </c>
      <c r="Z645" s="14"/>
    </row>
    <row r="646" spans="2:26" x14ac:dyDescent="0.25">
      <c r="B646" s="10"/>
      <c r="C646" s="11"/>
      <c r="D646" s="11"/>
      <c r="E646" s="12">
        <f>IF(OR(C646="",D646=""),"",ROUND(MOD(D646-C646,1)*1440,0))</f>
      </c>
      <c r="G646" s="13">
        <f>IF(F646="","",IFERROR(INDEX(Pilots!$B$2:$B$51,MATCH(F646,Pilots!$A$2:$A$51,0)),""))</f>
      </c>
      <c r="J646" s="13">
        <f>IF(I646="","",IFERROR(INDEX(Aircraft!$D$2:$D$51,MATCH(I646,Aircraft!$A$2:$A$51,0)),""))</f>
      </c>
      <c r="K646" s="13">
        <f>IF(I646="","",IFERROR(INDEX(Aircraft!$C$2:$C$51,MATCH(I646,Aircraft!$A$2:$A$51,0)),""))</f>
      </c>
      <c r="Z646" s="14"/>
    </row>
    <row r="647" spans="2:26" x14ac:dyDescent="0.25">
      <c r="B647" s="10"/>
      <c r="C647" s="11"/>
      <c r="D647" s="11"/>
      <c r="E647" s="12">
        <f>IF(OR(C647="",D647=""),"",ROUND(MOD(D647-C647,1)*1440,0))</f>
      </c>
      <c r="G647" s="13">
        <f>IF(F647="","",IFERROR(INDEX(Pilots!$B$2:$B$51,MATCH(F647,Pilots!$A$2:$A$51,0)),""))</f>
      </c>
      <c r="J647" s="13">
        <f>IF(I647="","",IFERROR(INDEX(Aircraft!$D$2:$D$51,MATCH(I647,Aircraft!$A$2:$A$51,0)),""))</f>
      </c>
      <c r="K647" s="13">
        <f>IF(I647="","",IFERROR(INDEX(Aircraft!$C$2:$C$51,MATCH(I647,Aircraft!$A$2:$A$51,0)),""))</f>
      </c>
      <c r="Z647" s="14"/>
    </row>
    <row r="648" spans="2:26" x14ac:dyDescent="0.25">
      <c r="B648" s="10"/>
      <c r="C648" s="11"/>
      <c r="D648" s="11"/>
      <c r="E648" s="12">
        <f>IF(OR(C648="",D648=""),"",ROUND(MOD(D648-C648,1)*1440,0))</f>
      </c>
      <c r="G648" s="13">
        <f>IF(F648="","",IFERROR(INDEX(Pilots!$B$2:$B$51,MATCH(F648,Pilots!$A$2:$A$51,0)),""))</f>
      </c>
      <c r="J648" s="13">
        <f>IF(I648="","",IFERROR(INDEX(Aircraft!$D$2:$D$51,MATCH(I648,Aircraft!$A$2:$A$51,0)),""))</f>
      </c>
      <c r="K648" s="13">
        <f>IF(I648="","",IFERROR(INDEX(Aircraft!$C$2:$C$51,MATCH(I648,Aircraft!$A$2:$A$51,0)),""))</f>
      </c>
      <c r="Z648" s="14"/>
    </row>
    <row r="649" spans="2:26" x14ac:dyDescent="0.25">
      <c r="B649" s="10"/>
      <c r="C649" s="11"/>
      <c r="D649" s="11"/>
      <c r="E649" s="12">
        <f>IF(OR(C649="",D649=""),"",ROUND(MOD(D649-C649,1)*1440,0))</f>
      </c>
      <c r="G649" s="13">
        <f>IF(F649="","",IFERROR(INDEX(Pilots!$B$2:$B$51,MATCH(F649,Pilots!$A$2:$A$51,0)),""))</f>
      </c>
      <c r="J649" s="13">
        <f>IF(I649="","",IFERROR(INDEX(Aircraft!$D$2:$D$51,MATCH(I649,Aircraft!$A$2:$A$51,0)),""))</f>
      </c>
      <c r="K649" s="13">
        <f>IF(I649="","",IFERROR(INDEX(Aircraft!$C$2:$C$51,MATCH(I649,Aircraft!$A$2:$A$51,0)),""))</f>
      </c>
      <c r="Z649" s="14"/>
    </row>
    <row r="650" spans="2:26" x14ac:dyDescent="0.25">
      <c r="B650" s="10"/>
      <c r="C650" s="11"/>
      <c r="D650" s="11"/>
      <c r="E650" s="12">
        <f>IF(OR(C650="",D650=""),"",ROUND(MOD(D650-C650,1)*1440,0))</f>
      </c>
      <c r="G650" s="13">
        <f>IF(F650="","",IFERROR(INDEX(Pilots!$B$2:$B$51,MATCH(F650,Pilots!$A$2:$A$51,0)),""))</f>
      </c>
      <c r="J650" s="13">
        <f>IF(I650="","",IFERROR(INDEX(Aircraft!$D$2:$D$51,MATCH(I650,Aircraft!$A$2:$A$51,0)),""))</f>
      </c>
      <c r="K650" s="13">
        <f>IF(I650="","",IFERROR(INDEX(Aircraft!$C$2:$C$51,MATCH(I650,Aircraft!$A$2:$A$51,0)),""))</f>
      </c>
      <c r="Z650" s="14"/>
    </row>
    <row r="651" spans="2:26" x14ac:dyDescent="0.25">
      <c r="B651" s="10"/>
      <c r="C651" s="11"/>
      <c r="D651" s="11"/>
      <c r="E651" s="12">
        <f>IF(OR(C651="",D651=""),"",ROUND(MOD(D651-C651,1)*1440,0))</f>
      </c>
      <c r="G651" s="13">
        <f>IF(F651="","",IFERROR(INDEX(Pilots!$B$2:$B$51,MATCH(F651,Pilots!$A$2:$A$51,0)),""))</f>
      </c>
      <c r="J651" s="13">
        <f>IF(I651="","",IFERROR(INDEX(Aircraft!$D$2:$D$51,MATCH(I651,Aircraft!$A$2:$A$51,0)),""))</f>
      </c>
      <c r="K651" s="13">
        <f>IF(I651="","",IFERROR(INDEX(Aircraft!$C$2:$C$51,MATCH(I651,Aircraft!$A$2:$A$51,0)),""))</f>
      </c>
      <c r="Z651" s="14"/>
    </row>
    <row r="652" spans="2:26" x14ac:dyDescent="0.25">
      <c r="B652" s="10"/>
      <c r="C652" s="11"/>
      <c r="D652" s="11"/>
      <c r="E652" s="12">
        <f>IF(OR(C652="",D652=""),"",ROUND(MOD(D652-C652,1)*1440,0))</f>
      </c>
      <c r="G652" s="13">
        <f>IF(F652="","",IFERROR(INDEX(Pilots!$B$2:$B$51,MATCH(F652,Pilots!$A$2:$A$51,0)),""))</f>
      </c>
      <c r="J652" s="13">
        <f>IF(I652="","",IFERROR(INDEX(Aircraft!$D$2:$D$51,MATCH(I652,Aircraft!$A$2:$A$51,0)),""))</f>
      </c>
      <c r="K652" s="13">
        <f>IF(I652="","",IFERROR(INDEX(Aircraft!$C$2:$C$51,MATCH(I652,Aircraft!$A$2:$A$51,0)),""))</f>
      </c>
      <c r="Z652" s="14"/>
    </row>
    <row r="653" spans="2:26" x14ac:dyDescent="0.25">
      <c r="B653" s="10"/>
      <c r="C653" s="11"/>
      <c r="D653" s="11"/>
      <c r="E653" s="12">
        <f>IF(OR(C653="",D653=""),"",ROUND(MOD(D653-C653,1)*1440,0))</f>
      </c>
      <c r="G653" s="13">
        <f>IF(F653="","",IFERROR(INDEX(Pilots!$B$2:$B$51,MATCH(F653,Pilots!$A$2:$A$51,0)),""))</f>
      </c>
      <c r="J653" s="13">
        <f>IF(I653="","",IFERROR(INDEX(Aircraft!$D$2:$D$51,MATCH(I653,Aircraft!$A$2:$A$51,0)),""))</f>
      </c>
      <c r="K653" s="13">
        <f>IF(I653="","",IFERROR(INDEX(Aircraft!$C$2:$C$51,MATCH(I653,Aircraft!$A$2:$A$51,0)),""))</f>
      </c>
      <c r="Z653" s="14"/>
    </row>
    <row r="654" spans="2:26" x14ac:dyDescent="0.25">
      <c r="B654" s="10"/>
      <c r="C654" s="11"/>
      <c r="D654" s="11"/>
      <c r="E654" s="12">
        <f>IF(OR(C654="",D654=""),"",ROUND(MOD(D654-C654,1)*1440,0))</f>
      </c>
      <c r="G654" s="13">
        <f>IF(F654="","",IFERROR(INDEX(Pilots!$B$2:$B$51,MATCH(F654,Pilots!$A$2:$A$51,0)),""))</f>
      </c>
      <c r="J654" s="13">
        <f>IF(I654="","",IFERROR(INDEX(Aircraft!$D$2:$D$51,MATCH(I654,Aircraft!$A$2:$A$51,0)),""))</f>
      </c>
      <c r="K654" s="13">
        <f>IF(I654="","",IFERROR(INDEX(Aircraft!$C$2:$C$51,MATCH(I654,Aircraft!$A$2:$A$51,0)),""))</f>
      </c>
      <c r="Z654" s="14"/>
    </row>
    <row r="655" spans="2:26" x14ac:dyDescent="0.25">
      <c r="B655" s="10"/>
      <c r="C655" s="11"/>
      <c r="D655" s="11"/>
      <c r="E655" s="12">
        <f>IF(OR(C655="",D655=""),"",ROUND(MOD(D655-C655,1)*1440,0))</f>
      </c>
      <c r="G655" s="13">
        <f>IF(F655="","",IFERROR(INDEX(Pilots!$B$2:$B$51,MATCH(F655,Pilots!$A$2:$A$51,0)),""))</f>
      </c>
      <c r="J655" s="13">
        <f>IF(I655="","",IFERROR(INDEX(Aircraft!$D$2:$D$51,MATCH(I655,Aircraft!$A$2:$A$51,0)),""))</f>
      </c>
      <c r="K655" s="13">
        <f>IF(I655="","",IFERROR(INDEX(Aircraft!$C$2:$C$51,MATCH(I655,Aircraft!$A$2:$A$51,0)),""))</f>
      </c>
      <c r="Z655" s="14"/>
    </row>
    <row r="656" spans="2:26" x14ac:dyDescent="0.25">
      <c r="B656" s="10"/>
      <c r="C656" s="11"/>
      <c r="D656" s="11"/>
      <c r="E656" s="12">
        <f>IF(OR(C656="",D656=""),"",ROUND(MOD(D656-C656,1)*1440,0))</f>
      </c>
      <c r="G656" s="13">
        <f>IF(F656="","",IFERROR(INDEX(Pilots!$B$2:$B$51,MATCH(F656,Pilots!$A$2:$A$51,0)),""))</f>
      </c>
      <c r="J656" s="13">
        <f>IF(I656="","",IFERROR(INDEX(Aircraft!$D$2:$D$51,MATCH(I656,Aircraft!$A$2:$A$51,0)),""))</f>
      </c>
      <c r="K656" s="13">
        <f>IF(I656="","",IFERROR(INDEX(Aircraft!$C$2:$C$51,MATCH(I656,Aircraft!$A$2:$A$51,0)),""))</f>
      </c>
      <c r="Z656" s="14"/>
    </row>
    <row r="657" spans="2:26" x14ac:dyDescent="0.25">
      <c r="B657" s="10"/>
      <c r="C657" s="11"/>
      <c r="D657" s="11"/>
      <c r="E657" s="12">
        <f>IF(OR(C657="",D657=""),"",ROUND(MOD(D657-C657,1)*1440,0))</f>
      </c>
      <c r="G657" s="13">
        <f>IF(F657="","",IFERROR(INDEX(Pilots!$B$2:$B$51,MATCH(F657,Pilots!$A$2:$A$51,0)),""))</f>
      </c>
      <c r="J657" s="13">
        <f>IF(I657="","",IFERROR(INDEX(Aircraft!$D$2:$D$51,MATCH(I657,Aircraft!$A$2:$A$51,0)),""))</f>
      </c>
      <c r="K657" s="13">
        <f>IF(I657="","",IFERROR(INDEX(Aircraft!$C$2:$C$51,MATCH(I657,Aircraft!$A$2:$A$51,0)),""))</f>
      </c>
      <c r="Z657" s="14"/>
    </row>
    <row r="658" spans="2:26" x14ac:dyDescent="0.25">
      <c r="B658" s="10"/>
      <c r="C658" s="11"/>
      <c r="D658" s="11"/>
      <c r="E658" s="12">
        <f>IF(OR(C658="",D658=""),"",ROUND(MOD(D658-C658,1)*1440,0))</f>
      </c>
      <c r="G658" s="13">
        <f>IF(F658="","",IFERROR(INDEX(Pilots!$B$2:$B$51,MATCH(F658,Pilots!$A$2:$A$51,0)),""))</f>
      </c>
      <c r="J658" s="13">
        <f>IF(I658="","",IFERROR(INDEX(Aircraft!$D$2:$D$51,MATCH(I658,Aircraft!$A$2:$A$51,0)),""))</f>
      </c>
      <c r="K658" s="13">
        <f>IF(I658="","",IFERROR(INDEX(Aircraft!$C$2:$C$51,MATCH(I658,Aircraft!$A$2:$A$51,0)),""))</f>
      </c>
      <c r="Z658" s="14"/>
    </row>
    <row r="659" spans="2:26" x14ac:dyDescent="0.25">
      <c r="B659" s="10"/>
      <c r="C659" s="11"/>
      <c r="D659" s="11"/>
      <c r="E659" s="12">
        <f>IF(OR(C659="",D659=""),"",ROUND(MOD(D659-C659,1)*1440,0))</f>
      </c>
      <c r="G659" s="13">
        <f>IF(F659="","",IFERROR(INDEX(Pilots!$B$2:$B$51,MATCH(F659,Pilots!$A$2:$A$51,0)),""))</f>
      </c>
      <c r="J659" s="13">
        <f>IF(I659="","",IFERROR(INDEX(Aircraft!$D$2:$D$51,MATCH(I659,Aircraft!$A$2:$A$51,0)),""))</f>
      </c>
      <c r="K659" s="13">
        <f>IF(I659="","",IFERROR(INDEX(Aircraft!$C$2:$C$51,MATCH(I659,Aircraft!$A$2:$A$51,0)),""))</f>
      </c>
      <c r="Z659" s="14"/>
    </row>
    <row r="660" spans="2:26" x14ac:dyDescent="0.25">
      <c r="B660" s="10"/>
      <c r="C660" s="11"/>
      <c r="D660" s="11"/>
      <c r="E660" s="12">
        <f>IF(OR(C660="",D660=""),"",ROUND(MOD(D660-C660,1)*1440,0))</f>
      </c>
      <c r="G660" s="13">
        <f>IF(F660="","",IFERROR(INDEX(Pilots!$B$2:$B$51,MATCH(F660,Pilots!$A$2:$A$51,0)),""))</f>
      </c>
      <c r="J660" s="13">
        <f>IF(I660="","",IFERROR(INDEX(Aircraft!$D$2:$D$51,MATCH(I660,Aircraft!$A$2:$A$51,0)),""))</f>
      </c>
      <c r="K660" s="13">
        <f>IF(I660="","",IFERROR(INDEX(Aircraft!$C$2:$C$51,MATCH(I660,Aircraft!$A$2:$A$51,0)),""))</f>
      </c>
      <c r="Z660" s="14"/>
    </row>
    <row r="661" spans="2:26" x14ac:dyDescent="0.25">
      <c r="B661" s="10"/>
      <c r="C661" s="11"/>
      <c r="D661" s="11"/>
      <c r="E661" s="12">
        <f>IF(OR(C661="",D661=""),"",ROUND(MOD(D661-C661,1)*1440,0))</f>
      </c>
      <c r="G661" s="13">
        <f>IF(F661="","",IFERROR(INDEX(Pilots!$B$2:$B$51,MATCH(F661,Pilots!$A$2:$A$51,0)),""))</f>
      </c>
      <c r="J661" s="13">
        <f>IF(I661="","",IFERROR(INDEX(Aircraft!$D$2:$D$51,MATCH(I661,Aircraft!$A$2:$A$51,0)),""))</f>
      </c>
      <c r="K661" s="13">
        <f>IF(I661="","",IFERROR(INDEX(Aircraft!$C$2:$C$51,MATCH(I661,Aircraft!$A$2:$A$51,0)),""))</f>
      </c>
      <c r="Z661" s="14"/>
    </row>
    <row r="662" spans="2:26" x14ac:dyDescent="0.25">
      <c r="B662" s="10"/>
      <c r="C662" s="11"/>
      <c r="D662" s="11"/>
      <c r="E662" s="12">
        <f>IF(OR(C662="",D662=""),"",ROUND(MOD(D662-C662,1)*1440,0))</f>
      </c>
      <c r="G662" s="13">
        <f>IF(F662="","",IFERROR(INDEX(Pilots!$B$2:$B$51,MATCH(F662,Pilots!$A$2:$A$51,0)),""))</f>
      </c>
      <c r="J662" s="13">
        <f>IF(I662="","",IFERROR(INDEX(Aircraft!$D$2:$D$51,MATCH(I662,Aircraft!$A$2:$A$51,0)),""))</f>
      </c>
      <c r="K662" s="13">
        <f>IF(I662="","",IFERROR(INDEX(Aircraft!$C$2:$C$51,MATCH(I662,Aircraft!$A$2:$A$51,0)),""))</f>
      </c>
      <c r="Z662" s="14"/>
    </row>
    <row r="663" spans="2:26" x14ac:dyDescent="0.25">
      <c r="B663" s="10"/>
      <c r="C663" s="11"/>
      <c r="D663" s="11"/>
      <c r="E663" s="12">
        <f>IF(OR(C663="",D663=""),"",ROUND(MOD(D663-C663,1)*1440,0))</f>
      </c>
      <c r="G663" s="13">
        <f>IF(F663="","",IFERROR(INDEX(Pilots!$B$2:$B$51,MATCH(F663,Pilots!$A$2:$A$51,0)),""))</f>
      </c>
      <c r="J663" s="13">
        <f>IF(I663="","",IFERROR(INDEX(Aircraft!$D$2:$D$51,MATCH(I663,Aircraft!$A$2:$A$51,0)),""))</f>
      </c>
      <c r="K663" s="13">
        <f>IF(I663="","",IFERROR(INDEX(Aircraft!$C$2:$C$51,MATCH(I663,Aircraft!$A$2:$A$51,0)),""))</f>
      </c>
      <c r="Z663" s="14"/>
    </row>
    <row r="664" spans="2:26" x14ac:dyDescent="0.25">
      <c r="B664" s="10"/>
      <c r="C664" s="11"/>
      <c r="D664" s="11"/>
      <c r="E664" s="12">
        <f>IF(OR(C664="",D664=""),"",ROUND(MOD(D664-C664,1)*1440,0))</f>
      </c>
      <c r="G664" s="13">
        <f>IF(F664="","",IFERROR(INDEX(Pilots!$B$2:$B$51,MATCH(F664,Pilots!$A$2:$A$51,0)),""))</f>
      </c>
      <c r="J664" s="13">
        <f>IF(I664="","",IFERROR(INDEX(Aircraft!$D$2:$D$51,MATCH(I664,Aircraft!$A$2:$A$51,0)),""))</f>
      </c>
      <c r="K664" s="13">
        <f>IF(I664="","",IFERROR(INDEX(Aircraft!$C$2:$C$51,MATCH(I664,Aircraft!$A$2:$A$51,0)),""))</f>
      </c>
      <c r="Z664" s="14"/>
    </row>
    <row r="665" spans="2:26" x14ac:dyDescent="0.25">
      <c r="B665" s="10"/>
      <c r="C665" s="11"/>
      <c r="D665" s="11"/>
      <c r="E665" s="12">
        <f>IF(OR(C665="",D665=""),"",ROUND(MOD(D665-C665,1)*1440,0))</f>
      </c>
      <c r="G665" s="13">
        <f>IF(F665="","",IFERROR(INDEX(Pilots!$B$2:$B$51,MATCH(F665,Pilots!$A$2:$A$51,0)),""))</f>
      </c>
      <c r="J665" s="13">
        <f>IF(I665="","",IFERROR(INDEX(Aircraft!$D$2:$D$51,MATCH(I665,Aircraft!$A$2:$A$51,0)),""))</f>
      </c>
      <c r="K665" s="13">
        <f>IF(I665="","",IFERROR(INDEX(Aircraft!$C$2:$C$51,MATCH(I665,Aircraft!$A$2:$A$51,0)),""))</f>
      </c>
      <c r="Z665" s="14"/>
    </row>
    <row r="666" spans="2:26" x14ac:dyDescent="0.25">
      <c r="B666" s="10"/>
      <c r="C666" s="11"/>
      <c r="D666" s="11"/>
      <c r="E666" s="12">
        <f>IF(OR(C666="",D666=""),"",ROUND(MOD(D666-C666,1)*1440,0))</f>
      </c>
      <c r="G666" s="13">
        <f>IF(F666="","",IFERROR(INDEX(Pilots!$B$2:$B$51,MATCH(F666,Pilots!$A$2:$A$51,0)),""))</f>
      </c>
      <c r="J666" s="13">
        <f>IF(I666="","",IFERROR(INDEX(Aircraft!$D$2:$D$51,MATCH(I666,Aircraft!$A$2:$A$51,0)),""))</f>
      </c>
      <c r="K666" s="13">
        <f>IF(I666="","",IFERROR(INDEX(Aircraft!$C$2:$C$51,MATCH(I666,Aircraft!$A$2:$A$51,0)),""))</f>
      </c>
      <c r="Z666" s="14"/>
    </row>
    <row r="667" spans="2:26" x14ac:dyDescent="0.25">
      <c r="B667" s="10"/>
      <c r="C667" s="11"/>
      <c r="D667" s="11"/>
      <c r="E667" s="12">
        <f>IF(OR(C667="",D667=""),"",ROUND(MOD(D667-C667,1)*1440,0))</f>
      </c>
      <c r="G667" s="13">
        <f>IF(F667="","",IFERROR(INDEX(Pilots!$B$2:$B$51,MATCH(F667,Pilots!$A$2:$A$51,0)),""))</f>
      </c>
      <c r="J667" s="13">
        <f>IF(I667="","",IFERROR(INDEX(Aircraft!$D$2:$D$51,MATCH(I667,Aircraft!$A$2:$A$51,0)),""))</f>
      </c>
      <c r="K667" s="13">
        <f>IF(I667="","",IFERROR(INDEX(Aircraft!$C$2:$C$51,MATCH(I667,Aircraft!$A$2:$A$51,0)),""))</f>
      </c>
      <c r="Z667" s="14"/>
    </row>
    <row r="668" spans="2:26" x14ac:dyDescent="0.25">
      <c r="B668" s="10"/>
      <c r="C668" s="11"/>
      <c r="D668" s="11"/>
      <c r="E668" s="12">
        <f>IF(OR(C668="",D668=""),"",ROUND(MOD(D668-C668,1)*1440,0))</f>
      </c>
      <c r="G668" s="13">
        <f>IF(F668="","",IFERROR(INDEX(Pilots!$B$2:$B$51,MATCH(F668,Pilots!$A$2:$A$51,0)),""))</f>
      </c>
      <c r="J668" s="13">
        <f>IF(I668="","",IFERROR(INDEX(Aircraft!$D$2:$D$51,MATCH(I668,Aircraft!$A$2:$A$51,0)),""))</f>
      </c>
      <c r="K668" s="13">
        <f>IF(I668="","",IFERROR(INDEX(Aircraft!$C$2:$C$51,MATCH(I668,Aircraft!$A$2:$A$51,0)),""))</f>
      </c>
      <c r="Z668" s="14"/>
    </row>
    <row r="669" spans="2:26" x14ac:dyDescent="0.25">
      <c r="B669" s="10"/>
      <c r="C669" s="11"/>
      <c r="D669" s="11"/>
      <c r="E669" s="12">
        <f>IF(OR(C669="",D669=""),"",ROUND(MOD(D669-C669,1)*1440,0))</f>
      </c>
      <c r="G669" s="13">
        <f>IF(F669="","",IFERROR(INDEX(Pilots!$B$2:$B$51,MATCH(F669,Pilots!$A$2:$A$51,0)),""))</f>
      </c>
      <c r="J669" s="13">
        <f>IF(I669="","",IFERROR(INDEX(Aircraft!$D$2:$D$51,MATCH(I669,Aircraft!$A$2:$A$51,0)),""))</f>
      </c>
      <c r="K669" s="13">
        <f>IF(I669="","",IFERROR(INDEX(Aircraft!$C$2:$C$51,MATCH(I669,Aircraft!$A$2:$A$51,0)),""))</f>
      </c>
      <c r="Z669" s="14"/>
    </row>
    <row r="670" spans="2:26" x14ac:dyDescent="0.25">
      <c r="B670" s="10"/>
      <c r="C670" s="11"/>
      <c r="D670" s="11"/>
      <c r="E670" s="12">
        <f>IF(OR(C670="",D670=""),"",ROUND(MOD(D670-C670,1)*1440,0))</f>
      </c>
      <c r="G670" s="13">
        <f>IF(F670="","",IFERROR(INDEX(Pilots!$B$2:$B$51,MATCH(F670,Pilots!$A$2:$A$51,0)),""))</f>
      </c>
      <c r="J670" s="13">
        <f>IF(I670="","",IFERROR(INDEX(Aircraft!$D$2:$D$51,MATCH(I670,Aircraft!$A$2:$A$51,0)),""))</f>
      </c>
      <c r="K670" s="13">
        <f>IF(I670="","",IFERROR(INDEX(Aircraft!$C$2:$C$51,MATCH(I670,Aircraft!$A$2:$A$51,0)),""))</f>
      </c>
      <c r="Z670" s="14"/>
    </row>
    <row r="671" spans="2:26" x14ac:dyDescent="0.25">
      <c r="B671" s="10"/>
      <c r="C671" s="11"/>
      <c r="D671" s="11"/>
      <c r="E671" s="12">
        <f>IF(OR(C671="",D671=""),"",ROUND(MOD(D671-C671,1)*1440,0))</f>
      </c>
      <c r="G671" s="13">
        <f>IF(F671="","",IFERROR(INDEX(Pilots!$B$2:$B$51,MATCH(F671,Pilots!$A$2:$A$51,0)),""))</f>
      </c>
      <c r="J671" s="13">
        <f>IF(I671="","",IFERROR(INDEX(Aircraft!$D$2:$D$51,MATCH(I671,Aircraft!$A$2:$A$51,0)),""))</f>
      </c>
      <c r="K671" s="13">
        <f>IF(I671="","",IFERROR(INDEX(Aircraft!$C$2:$C$51,MATCH(I671,Aircraft!$A$2:$A$51,0)),""))</f>
      </c>
      <c r="Z671" s="14"/>
    </row>
    <row r="672" spans="2:26" x14ac:dyDescent="0.25">
      <c r="B672" s="10"/>
      <c r="C672" s="11"/>
      <c r="D672" s="11"/>
      <c r="E672" s="12">
        <f>IF(OR(C672="",D672=""),"",ROUND(MOD(D672-C672,1)*1440,0))</f>
      </c>
      <c r="G672" s="13">
        <f>IF(F672="","",IFERROR(INDEX(Pilots!$B$2:$B$51,MATCH(F672,Pilots!$A$2:$A$51,0)),""))</f>
      </c>
      <c r="J672" s="13">
        <f>IF(I672="","",IFERROR(INDEX(Aircraft!$D$2:$D$51,MATCH(I672,Aircraft!$A$2:$A$51,0)),""))</f>
      </c>
      <c r="K672" s="13">
        <f>IF(I672="","",IFERROR(INDEX(Aircraft!$C$2:$C$51,MATCH(I672,Aircraft!$A$2:$A$51,0)),""))</f>
      </c>
      <c r="Z672" s="14"/>
    </row>
    <row r="673" spans="2:26" x14ac:dyDescent="0.25">
      <c r="B673" s="10"/>
      <c r="C673" s="11"/>
      <c r="D673" s="11"/>
      <c r="E673" s="12">
        <f>IF(OR(C673="",D673=""),"",ROUND(MOD(D673-C673,1)*1440,0))</f>
      </c>
      <c r="G673" s="13">
        <f>IF(F673="","",IFERROR(INDEX(Pilots!$B$2:$B$51,MATCH(F673,Pilots!$A$2:$A$51,0)),""))</f>
      </c>
      <c r="J673" s="13">
        <f>IF(I673="","",IFERROR(INDEX(Aircraft!$D$2:$D$51,MATCH(I673,Aircraft!$A$2:$A$51,0)),""))</f>
      </c>
      <c r="K673" s="13">
        <f>IF(I673="","",IFERROR(INDEX(Aircraft!$C$2:$C$51,MATCH(I673,Aircraft!$A$2:$A$51,0)),""))</f>
      </c>
      <c r="Z673" s="14"/>
    </row>
    <row r="674" spans="2:26" x14ac:dyDescent="0.25">
      <c r="B674" s="10"/>
      <c r="C674" s="11"/>
      <c r="D674" s="11"/>
      <c r="E674" s="12">
        <f>IF(OR(C674="",D674=""),"",ROUND(MOD(D674-C674,1)*1440,0))</f>
      </c>
      <c r="G674" s="13">
        <f>IF(F674="","",IFERROR(INDEX(Pilots!$B$2:$B$51,MATCH(F674,Pilots!$A$2:$A$51,0)),""))</f>
      </c>
      <c r="J674" s="13">
        <f>IF(I674="","",IFERROR(INDEX(Aircraft!$D$2:$D$51,MATCH(I674,Aircraft!$A$2:$A$51,0)),""))</f>
      </c>
      <c r="K674" s="13">
        <f>IF(I674="","",IFERROR(INDEX(Aircraft!$C$2:$C$51,MATCH(I674,Aircraft!$A$2:$A$51,0)),""))</f>
      </c>
      <c r="Z674" s="14"/>
    </row>
    <row r="675" spans="2:26" x14ac:dyDescent="0.25">
      <c r="B675" s="10"/>
      <c r="C675" s="11"/>
      <c r="D675" s="11"/>
      <c r="E675" s="12">
        <f>IF(OR(C675="",D675=""),"",ROUND(MOD(D675-C675,1)*1440,0))</f>
      </c>
      <c r="G675" s="13">
        <f>IF(F675="","",IFERROR(INDEX(Pilots!$B$2:$B$51,MATCH(F675,Pilots!$A$2:$A$51,0)),""))</f>
      </c>
      <c r="J675" s="13">
        <f>IF(I675="","",IFERROR(INDEX(Aircraft!$D$2:$D$51,MATCH(I675,Aircraft!$A$2:$A$51,0)),""))</f>
      </c>
      <c r="K675" s="13">
        <f>IF(I675="","",IFERROR(INDEX(Aircraft!$C$2:$C$51,MATCH(I675,Aircraft!$A$2:$A$51,0)),""))</f>
      </c>
      <c r="Z675" s="14"/>
    </row>
    <row r="676" spans="2:26" x14ac:dyDescent="0.25">
      <c r="B676" s="10"/>
      <c r="C676" s="11"/>
      <c r="D676" s="11"/>
      <c r="E676" s="12">
        <f>IF(OR(C676="",D676=""),"",ROUND(MOD(D676-C676,1)*1440,0))</f>
      </c>
      <c r="G676" s="13">
        <f>IF(F676="","",IFERROR(INDEX(Pilots!$B$2:$B$51,MATCH(F676,Pilots!$A$2:$A$51,0)),""))</f>
      </c>
      <c r="J676" s="13">
        <f>IF(I676="","",IFERROR(INDEX(Aircraft!$D$2:$D$51,MATCH(I676,Aircraft!$A$2:$A$51,0)),""))</f>
      </c>
      <c r="K676" s="13">
        <f>IF(I676="","",IFERROR(INDEX(Aircraft!$C$2:$C$51,MATCH(I676,Aircraft!$A$2:$A$51,0)),""))</f>
      </c>
      <c r="Z676" s="14"/>
    </row>
    <row r="677" spans="2:26" x14ac:dyDescent="0.25">
      <c r="B677" s="10"/>
      <c r="C677" s="11"/>
      <c r="D677" s="11"/>
      <c r="E677" s="12">
        <f>IF(OR(C677="",D677=""),"",ROUND(MOD(D677-C677,1)*1440,0))</f>
      </c>
      <c r="G677" s="13">
        <f>IF(F677="","",IFERROR(INDEX(Pilots!$B$2:$B$51,MATCH(F677,Pilots!$A$2:$A$51,0)),""))</f>
      </c>
      <c r="J677" s="13">
        <f>IF(I677="","",IFERROR(INDEX(Aircraft!$D$2:$D$51,MATCH(I677,Aircraft!$A$2:$A$51,0)),""))</f>
      </c>
      <c r="K677" s="13">
        <f>IF(I677="","",IFERROR(INDEX(Aircraft!$C$2:$C$51,MATCH(I677,Aircraft!$A$2:$A$51,0)),""))</f>
      </c>
      <c r="Z677" s="14"/>
    </row>
    <row r="678" spans="2:26" x14ac:dyDescent="0.25">
      <c r="B678" s="10"/>
      <c r="C678" s="11"/>
      <c r="D678" s="11"/>
      <c r="E678" s="12">
        <f>IF(OR(C678="",D678=""),"",ROUND(MOD(D678-C678,1)*1440,0))</f>
      </c>
      <c r="G678" s="13">
        <f>IF(F678="","",IFERROR(INDEX(Pilots!$B$2:$B$51,MATCH(F678,Pilots!$A$2:$A$51,0)),""))</f>
      </c>
      <c r="J678" s="13">
        <f>IF(I678="","",IFERROR(INDEX(Aircraft!$D$2:$D$51,MATCH(I678,Aircraft!$A$2:$A$51,0)),""))</f>
      </c>
      <c r="K678" s="13">
        <f>IF(I678="","",IFERROR(INDEX(Aircraft!$C$2:$C$51,MATCH(I678,Aircraft!$A$2:$A$51,0)),""))</f>
      </c>
      <c r="Z678" s="14"/>
    </row>
    <row r="679" spans="2:26" x14ac:dyDescent="0.25">
      <c r="B679" s="10"/>
      <c r="C679" s="11"/>
      <c r="D679" s="11"/>
      <c r="E679" s="12">
        <f>IF(OR(C679="",D679=""),"",ROUND(MOD(D679-C679,1)*1440,0))</f>
      </c>
      <c r="G679" s="13">
        <f>IF(F679="","",IFERROR(INDEX(Pilots!$B$2:$B$51,MATCH(F679,Pilots!$A$2:$A$51,0)),""))</f>
      </c>
      <c r="J679" s="13">
        <f>IF(I679="","",IFERROR(INDEX(Aircraft!$D$2:$D$51,MATCH(I679,Aircraft!$A$2:$A$51,0)),""))</f>
      </c>
      <c r="K679" s="13">
        <f>IF(I679="","",IFERROR(INDEX(Aircraft!$C$2:$C$51,MATCH(I679,Aircraft!$A$2:$A$51,0)),""))</f>
      </c>
      <c r="Z679" s="14"/>
    </row>
    <row r="680" spans="2:26" x14ac:dyDescent="0.25">
      <c r="B680" s="10"/>
      <c r="C680" s="11"/>
      <c r="D680" s="11"/>
      <c r="E680" s="12">
        <f>IF(OR(C680="",D680=""),"",ROUND(MOD(D680-C680,1)*1440,0))</f>
      </c>
      <c r="G680" s="13">
        <f>IF(F680="","",IFERROR(INDEX(Pilots!$B$2:$B$51,MATCH(F680,Pilots!$A$2:$A$51,0)),""))</f>
      </c>
      <c r="J680" s="13">
        <f>IF(I680="","",IFERROR(INDEX(Aircraft!$D$2:$D$51,MATCH(I680,Aircraft!$A$2:$A$51,0)),""))</f>
      </c>
      <c r="K680" s="13">
        <f>IF(I680="","",IFERROR(INDEX(Aircraft!$C$2:$C$51,MATCH(I680,Aircraft!$A$2:$A$51,0)),""))</f>
      </c>
      <c r="Z680" s="14"/>
    </row>
    <row r="681" spans="2:26" x14ac:dyDescent="0.25">
      <c r="B681" s="10"/>
      <c r="C681" s="11"/>
      <c r="D681" s="11"/>
      <c r="E681" s="12">
        <f>IF(OR(C681="",D681=""),"",ROUND(MOD(D681-C681,1)*1440,0))</f>
      </c>
      <c r="G681" s="13">
        <f>IF(F681="","",IFERROR(INDEX(Pilots!$B$2:$B$51,MATCH(F681,Pilots!$A$2:$A$51,0)),""))</f>
      </c>
      <c r="J681" s="13">
        <f>IF(I681="","",IFERROR(INDEX(Aircraft!$D$2:$D$51,MATCH(I681,Aircraft!$A$2:$A$51,0)),""))</f>
      </c>
      <c r="K681" s="13">
        <f>IF(I681="","",IFERROR(INDEX(Aircraft!$C$2:$C$51,MATCH(I681,Aircraft!$A$2:$A$51,0)),""))</f>
      </c>
      <c r="Z681" s="14"/>
    </row>
    <row r="682" spans="2:26" x14ac:dyDescent="0.25">
      <c r="B682" s="10"/>
      <c r="C682" s="11"/>
      <c r="D682" s="11"/>
      <c r="E682" s="12">
        <f>IF(OR(C682="",D682=""),"",ROUND(MOD(D682-C682,1)*1440,0))</f>
      </c>
      <c r="G682" s="13">
        <f>IF(F682="","",IFERROR(INDEX(Pilots!$B$2:$B$51,MATCH(F682,Pilots!$A$2:$A$51,0)),""))</f>
      </c>
      <c r="J682" s="13">
        <f>IF(I682="","",IFERROR(INDEX(Aircraft!$D$2:$D$51,MATCH(I682,Aircraft!$A$2:$A$51,0)),""))</f>
      </c>
      <c r="K682" s="13">
        <f>IF(I682="","",IFERROR(INDEX(Aircraft!$C$2:$C$51,MATCH(I682,Aircraft!$A$2:$A$51,0)),""))</f>
      </c>
      <c r="Z682" s="14"/>
    </row>
    <row r="683" spans="2:26" x14ac:dyDescent="0.25">
      <c r="B683" s="10"/>
      <c r="C683" s="11"/>
      <c r="D683" s="11"/>
      <c r="E683" s="12">
        <f>IF(OR(C683="",D683=""),"",ROUND(MOD(D683-C683,1)*1440,0))</f>
      </c>
      <c r="G683" s="13">
        <f>IF(F683="","",IFERROR(INDEX(Pilots!$B$2:$B$51,MATCH(F683,Pilots!$A$2:$A$51,0)),""))</f>
      </c>
      <c r="J683" s="13">
        <f>IF(I683="","",IFERROR(INDEX(Aircraft!$D$2:$D$51,MATCH(I683,Aircraft!$A$2:$A$51,0)),""))</f>
      </c>
      <c r="K683" s="13">
        <f>IF(I683="","",IFERROR(INDEX(Aircraft!$C$2:$C$51,MATCH(I683,Aircraft!$A$2:$A$51,0)),""))</f>
      </c>
      <c r="Z683" s="14"/>
    </row>
    <row r="684" spans="2:26" x14ac:dyDescent="0.25">
      <c r="B684" s="10"/>
      <c r="C684" s="11"/>
      <c r="D684" s="11"/>
      <c r="E684" s="12">
        <f>IF(OR(C684="",D684=""),"",ROUND(MOD(D684-C684,1)*1440,0))</f>
      </c>
      <c r="G684" s="13">
        <f>IF(F684="","",IFERROR(INDEX(Pilots!$B$2:$B$51,MATCH(F684,Pilots!$A$2:$A$51,0)),""))</f>
      </c>
      <c r="J684" s="13">
        <f>IF(I684="","",IFERROR(INDEX(Aircraft!$D$2:$D$51,MATCH(I684,Aircraft!$A$2:$A$51,0)),""))</f>
      </c>
      <c r="K684" s="13">
        <f>IF(I684="","",IFERROR(INDEX(Aircraft!$C$2:$C$51,MATCH(I684,Aircraft!$A$2:$A$51,0)),""))</f>
      </c>
      <c r="Z684" s="14"/>
    </row>
    <row r="685" spans="2:26" x14ac:dyDescent="0.25">
      <c r="B685" s="10"/>
      <c r="C685" s="11"/>
      <c r="D685" s="11"/>
      <c r="E685" s="12">
        <f>IF(OR(C685="",D685=""),"",ROUND(MOD(D685-C685,1)*1440,0))</f>
      </c>
      <c r="G685" s="13">
        <f>IF(F685="","",IFERROR(INDEX(Pilots!$B$2:$B$51,MATCH(F685,Pilots!$A$2:$A$51,0)),""))</f>
      </c>
      <c r="J685" s="13">
        <f>IF(I685="","",IFERROR(INDEX(Aircraft!$D$2:$D$51,MATCH(I685,Aircraft!$A$2:$A$51,0)),""))</f>
      </c>
      <c r="K685" s="13">
        <f>IF(I685="","",IFERROR(INDEX(Aircraft!$C$2:$C$51,MATCH(I685,Aircraft!$A$2:$A$51,0)),""))</f>
      </c>
      <c r="Z685" s="14"/>
    </row>
    <row r="686" spans="2:26" x14ac:dyDescent="0.25">
      <c r="B686" s="10"/>
      <c r="C686" s="11"/>
      <c r="D686" s="11"/>
      <c r="E686" s="12">
        <f>IF(OR(C686="",D686=""),"",ROUND(MOD(D686-C686,1)*1440,0))</f>
      </c>
      <c r="G686" s="13">
        <f>IF(F686="","",IFERROR(INDEX(Pilots!$B$2:$B$51,MATCH(F686,Pilots!$A$2:$A$51,0)),""))</f>
      </c>
      <c r="J686" s="13">
        <f>IF(I686="","",IFERROR(INDEX(Aircraft!$D$2:$D$51,MATCH(I686,Aircraft!$A$2:$A$51,0)),""))</f>
      </c>
      <c r="K686" s="13">
        <f>IF(I686="","",IFERROR(INDEX(Aircraft!$C$2:$C$51,MATCH(I686,Aircraft!$A$2:$A$51,0)),""))</f>
      </c>
      <c r="Z686" s="14"/>
    </row>
    <row r="687" spans="2:26" x14ac:dyDescent="0.25">
      <c r="B687" s="10"/>
      <c r="C687" s="11"/>
      <c r="D687" s="11"/>
      <c r="E687" s="12">
        <f>IF(OR(C687="",D687=""),"",ROUND(MOD(D687-C687,1)*1440,0))</f>
      </c>
      <c r="G687" s="13">
        <f>IF(F687="","",IFERROR(INDEX(Pilots!$B$2:$B$51,MATCH(F687,Pilots!$A$2:$A$51,0)),""))</f>
      </c>
      <c r="J687" s="13">
        <f>IF(I687="","",IFERROR(INDEX(Aircraft!$D$2:$D$51,MATCH(I687,Aircraft!$A$2:$A$51,0)),""))</f>
      </c>
      <c r="K687" s="13">
        <f>IF(I687="","",IFERROR(INDEX(Aircraft!$C$2:$C$51,MATCH(I687,Aircraft!$A$2:$A$51,0)),""))</f>
      </c>
      <c r="Z687" s="14"/>
    </row>
    <row r="688" spans="2:26" x14ac:dyDescent="0.25">
      <c r="B688" s="10"/>
      <c r="C688" s="11"/>
      <c r="D688" s="11"/>
      <c r="E688" s="12">
        <f>IF(OR(C688="",D688=""),"",ROUND(MOD(D688-C688,1)*1440,0))</f>
      </c>
      <c r="G688" s="13">
        <f>IF(F688="","",IFERROR(INDEX(Pilots!$B$2:$B$51,MATCH(F688,Pilots!$A$2:$A$51,0)),""))</f>
      </c>
      <c r="J688" s="13">
        <f>IF(I688="","",IFERROR(INDEX(Aircraft!$D$2:$D$51,MATCH(I688,Aircraft!$A$2:$A$51,0)),""))</f>
      </c>
      <c r="K688" s="13">
        <f>IF(I688="","",IFERROR(INDEX(Aircraft!$C$2:$C$51,MATCH(I688,Aircraft!$A$2:$A$51,0)),""))</f>
      </c>
      <c r="Z688" s="14"/>
    </row>
    <row r="689" spans="2:26" x14ac:dyDescent="0.25">
      <c r="B689" s="10"/>
      <c r="C689" s="11"/>
      <c r="D689" s="11"/>
      <c r="E689" s="12">
        <f>IF(OR(C689="",D689=""),"",ROUND(MOD(D689-C689,1)*1440,0))</f>
      </c>
      <c r="G689" s="13">
        <f>IF(F689="","",IFERROR(INDEX(Pilots!$B$2:$B$51,MATCH(F689,Pilots!$A$2:$A$51,0)),""))</f>
      </c>
      <c r="J689" s="13">
        <f>IF(I689="","",IFERROR(INDEX(Aircraft!$D$2:$D$51,MATCH(I689,Aircraft!$A$2:$A$51,0)),""))</f>
      </c>
      <c r="K689" s="13">
        <f>IF(I689="","",IFERROR(INDEX(Aircraft!$C$2:$C$51,MATCH(I689,Aircraft!$A$2:$A$51,0)),""))</f>
      </c>
      <c r="Z689" s="14"/>
    </row>
    <row r="690" spans="2:26" x14ac:dyDescent="0.25">
      <c r="B690" s="10"/>
      <c r="C690" s="11"/>
      <c r="D690" s="11"/>
      <c r="E690" s="12">
        <f>IF(OR(C690="",D690=""),"",ROUND(MOD(D690-C690,1)*1440,0))</f>
      </c>
      <c r="G690" s="13">
        <f>IF(F690="","",IFERROR(INDEX(Pilots!$B$2:$B$51,MATCH(F690,Pilots!$A$2:$A$51,0)),""))</f>
      </c>
      <c r="J690" s="13">
        <f>IF(I690="","",IFERROR(INDEX(Aircraft!$D$2:$D$51,MATCH(I690,Aircraft!$A$2:$A$51,0)),""))</f>
      </c>
      <c r="K690" s="13">
        <f>IF(I690="","",IFERROR(INDEX(Aircraft!$C$2:$C$51,MATCH(I690,Aircraft!$A$2:$A$51,0)),""))</f>
      </c>
      <c r="Z690" s="14"/>
    </row>
    <row r="691" spans="2:26" x14ac:dyDescent="0.25">
      <c r="B691" s="10"/>
      <c r="C691" s="11"/>
      <c r="D691" s="11"/>
      <c r="E691" s="12">
        <f>IF(OR(C691="",D691=""),"",ROUND(MOD(D691-C691,1)*1440,0))</f>
      </c>
      <c r="G691" s="13">
        <f>IF(F691="","",IFERROR(INDEX(Pilots!$B$2:$B$51,MATCH(F691,Pilots!$A$2:$A$51,0)),""))</f>
      </c>
      <c r="J691" s="13">
        <f>IF(I691="","",IFERROR(INDEX(Aircraft!$D$2:$D$51,MATCH(I691,Aircraft!$A$2:$A$51,0)),""))</f>
      </c>
      <c r="K691" s="13">
        <f>IF(I691="","",IFERROR(INDEX(Aircraft!$C$2:$C$51,MATCH(I691,Aircraft!$A$2:$A$51,0)),""))</f>
      </c>
      <c r="Z691" s="14"/>
    </row>
    <row r="692" spans="2:26" x14ac:dyDescent="0.25">
      <c r="B692" s="10"/>
      <c r="C692" s="11"/>
      <c r="D692" s="11"/>
      <c r="E692" s="12">
        <f>IF(OR(C692="",D692=""),"",ROUND(MOD(D692-C692,1)*1440,0))</f>
      </c>
      <c r="G692" s="13">
        <f>IF(F692="","",IFERROR(INDEX(Pilots!$B$2:$B$51,MATCH(F692,Pilots!$A$2:$A$51,0)),""))</f>
      </c>
      <c r="J692" s="13">
        <f>IF(I692="","",IFERROR(INDEX(Aircraft!$D$2:$D$51,MATCH(I692,Aircraft!$A$2:$A$51,0)),""))</f>
      </c>
      <c r="K692" s="13">
        <f>IF(I692="","",IFERROR(INDEX(Aircraft!$C$2:$C$51,MATCH(I692,Aircraft!$A$2:$A$51,0)),""))</f>
      </c>
      <c r="Z692" s="14"/>
    </row>
    <row r="693" spans="2:26" x14ac:dyDescent="0.25">
      <c r="B693" s="10"/>
      <c r="C693" s="11"/>
      <c r="D693" s="11"/>
      <c r="E693" s="12">
        <f>IF(OR(C693="",D693=""),"",ROUND(MOD(D693-C693,1)*1440,0))</f>
      </c>
      <c r="G693" s="13">
        <f>IF(F693="","",IFERROR(INDEX(Pilots!$B$2:$B$51,MATCH(F693,Pilots!$A$2:$A$51,0)),""))</f>
      </c>
      <c r="J693" s="13">
        <f>IF(I693="","",IFERROR(INDEX(Aircraft!$D$2:$D$51,MATCH(I693,Aircraft!$A$2:$A$51,0)),""))</f>
      </c>
      <c r="K693" s="13">
        <f>IF(I693="","",IFERROR(INDEX(Aircraft!$C$2:$C$51,MATCH(I693,Aircraft!$A$2:$A$51,0)),""))</f>
      </c>
      <c r="Z693" s="14"/>
    </row>
    <row r="694" spans="2:26" x14ac:dyDescent="0.25">
      <c r="B694" s="10"/>
      <c r="C694" s="11"/>
      <c r="D694" s="11"/>
      <c r="E694" s="12">
        <f>IF(OR(C694="",D694=""),"",ROUND(MOD(D694-C694,1)*1440,0))</f>
      </c>
      <c r="G694" s="13">
        <f>IF(F694="","",IFERROR(INDEX(Pilots!$B$2:$B$51,MATCH(F694,Pilots!$A$2:$A$51,0)),""))</f>
      </c>
      <c r="J694" s="13">
        <f>IF(I694="","",IFERROR(INDEX(Aircraft!$D$2:$D$51,MATCH(I694,Aircraft!$A$2:$A$51,0)),""))</f>
      </c>
      <c r="K694" s="13">
        <f>IF(I694="","",IFERROR(INDEX(Aircraft!$C$2:$C$51,MATCH(I694,Aircraft!$A$2:$A$51,0)),""))</f>
      </c>
      <c r="Z694" s="14"/>
    </row>
    <row r="695" spans="2:26" x14ac:dyDescent="0.25">
      <c r="B695" s="10"/>
      <c r="C695" s="11"/>
      <c r="D695" s="11"/>
      <c r="E695" s="12">
        <f>IF(OR(C695="",D695=""),"",ROUND(MOD(D695-C695,1)*1440,0))</f>
      </c>
      <c r="G695" s="13">
        <f>IF(F695="","",IFERROR(INDEX(Pilots!$B$2:$B$51,MATCH(F695,Pilots!$A$2:$A$51,0)),""))</f>
      </c>
      <c r="J695" s="13">
        <f>IF(I695="","",IFERROR(INDEX(Aircraft!$D$2:$D$51,MATCH(I695,Aircraft!$A$2:$A$51,0)),""))</f>
      </c>
      <c r="K695" s="13">
        <f>IF(I695="","",IFERROR(INDEX(Aircraft!$C$2:$C$51,MATCH(I695,Aircraft!$A$2:$A$51,0)),""))</f>
      </c>
      <c r="Z695" s="14"/>
    </row>
    <row r="696" spans="2:26" x14ac:dyDescent="0.25">
      <c r="B696" s="10"/>
      <c r="C696" s="11"/>
      <c r="D696" s="11"/>
      <c r="E696" s="12">
        <f>IF(OR(C696="",D696=""),"",ROUND(MOD(D696-C696,1)*1440,0))</f>
      </c>
      <c r="G696" s="13">
        <f>IF(F696="","",IFERROR(INDEX(Pilots!$B$2:$B$51,MATCH(F696,Pilots!$A$2:$A$51,0)),""))</f>
      </c>
      <c r="J696" s="13">
        <f>IF(I696="","",IFERROR(INDEX(Aircraft!$D$2:$D$51,MATCH(I696,Aircraft!$A$2:$A$51,0)),""))</f>
      </c>
      <c r="K696" s="13">
        <f>IF(I696="","",IFERROR(INDEX(Aircraft!$C$2:$C$51,MATCH(I696,Aircraft!$A$2:$A$51,0)),""))</f>
      </c>
      <c r="Z696" s="14"/>
    </row>
    <row r="697" spans="2:26" x14ac:dyDescent="0.25">
      <c r="B697" s="10"/>
      <c r="C697" s="11"/>
      <c r="D697" s="11"/>
      <c r="E697" s="12">
        <f>IF(OR(C697="",D697=""),"",ROUND(MOD(D697-C697,1)*1440,0))</f>
      </c>
      <c r="G697" s="13">
        <f>IF(F697="","",IFERROR(INDEX(Pilots!$B$2:$B$51,MATCH(F697,Pilots!$A$2:$A$51,0)),""))</f>
      </c>
      <c r="J697" s="13">
        <f>IF(I697="","",IFERROR(INDEX(Aircraft!$D$2:$D$51,MATCH(I697,Aircraft!$A$2:$A$51,0)),""))</f>
      </c>
      <c r="K697" s="13">
        <f>IF(I697="","",IFERROR(INDEX(Aircraft!$C$2:$C$51,MATCH(I697,Aircraft!$A$2:$A$51,0)),""))</f>
      </c>
      <c r="Z697" s="14"/>
    </row>
    <row r="698" spans="2:26" x14ac:dyDescent="0.25">
      <c r="B698" s="10"/>
      <c r="C698" s="11"/>
      <c r="D698" s="11"/>
      <c r="E698" s="12">
        <f>IF(OR(C698="",D698=""),"",ROUND(MOD(D698-C698,1)*1440,0))</f>
      </c>
      <c r="G698" s="13">
        <f>IF(F698="","",IFERROR(INDEX(Pilots!$B$2:$B$51,MATCH(F698,Pilots!$A$2:$A$51,0)),""))</f>
      </c>
      <c r="J698" s="13">
        <f>IF(I698="","",IFERROR(INDEX(Aircraft!$D$2:$D$51,MATCH(I698,Aircraft!$A$2:$A$51,0)),""))</f>
      </c>
      <c r="K698" s="13">
        <f>IF(I698="","",IFERROR(INDEX(Aircraft!$C$2:$C$51,MATCH(I698,Aircraft!$A$2:$A$51,0)),""))</f>
      </c>
      <c r="Z698" s="14"/>
    </row>
    <row r="699" spans="2:26" x14ac:dyDescent="0.25">
      <c r="B699" s="10"/>
      <c r="C699" s="11"/>
      <c r="D699" s="11"/>
      <c r="E699" s="12">
        <f>IF(OR(C699="",D699=""),"",ROUND(MOD(D699-C699,1)*1440,0))</f>
      </c>
      <c r="G699" s="13">
        <f>IF(F699="","",IFERROR(INDEX(Pilots!$B$2:$B$51,MATCH(F699,Pilots!$A$2:$A$51,0)),""))</f>
      </c>
      <c r="J699" s="13">
        <f>IF(I699="","",IFERROR(INDEX(Aircraft!$D$2:$D$51,MATCH(I699,Aircraft!$A$2:$A$51,0)),""))</f>
      </c>
      <c r="K699" s="13">
        <f>IF(I699="","",IFERROR(INDEX(Aircraft!$C$2:$C$51,MATCH(I699,Aircraft!$A$2:$A$51,0)),""))</f>
      </c>
      <c r="Z699" s="14"/>
    </row>
    <row r="700" spans="2:26" x14ac:dyDescent="0.25">
      <c r="B700" s="10"/>
      <c r="C700" s="11"/>
      <c r="D700" s="11"/>
      <c r="E700" s="12">
        <f>IF(OR(C700="",D700=""),"",ROUND(MOD(D700-C700,1)*1440,0))</f>
      </c>
      <c r="G700" s="13">
        <f>IF(F700="","",IFERROR(INDEX(Pilots!$B$2:$B$51,MATCH(F700,Pilots!$A$2:$A$51,0)),""))</f>
      </c>
      <c r="J700" s="13">
        <f>IF(I700="","",IFERROR(INDEX(Aircraft!$D$2:$D$51,MATCH(I700,Aircraft!$A$2:$A$51,0)),""))</f>
      </c>
      <c r="K700" s="13">
        <f>IF(I700="","",IFERROR(INDEX(Aircraft!$C$2:$C$51,MATCH(I700,Aircraft!$A$2:$A$51,0)),""))</f>
      </c>
      <c r="Z700" s="14"/>
    </row>
    <row r="701" spans="2:26" x14ac:dyDescent="0.25">
      <c r="B701" s="10"/>
      <c r="C701" s="11"/>
      <c r="D701" s="11"/>
      <c r="E701" s="12">
        <f>IF(OR(C701="",D701=""),"",ROUND(MOD(D701-C701,1)*1440,0))</f>
      </c>
      <c r="G701" s="13">
        <f>IF(F701="","",IFERROR(INDEX(Pilots!$B$2:$B$51,MATCH(F701,Pilots!$A$2:$A$51,0)),""))</f>
      </c>
      <c r="J701" s="13">
        <f>IF(I701="","",IFERROR(INDEX(Aircraft!$D$2:$D$51,MATCH(I701,Aircraft!$A$2:$A$51,0)),""))</f>
      </c>
      <c r="K701" s="13">
        <f>IF(I701="","",IFERROR(INDEX(Aircraft!$C$2:$C$51,MATCH(I701,Aircraft!$A$2:$A$51,0)),""))</f>
      </c>
      <c r="Z701" s="14"/>
    </row>
    <row r="702" spans="2:26" x14ac:dyDescent="0.25">
      <c r="B702" s="10"/>
      <c r="C702" s="11"/>
      <c r="D702" s="11"/>
      <c r="E702" s="12">
        <f>IF(OR(C702="",D702=""),"",ROUND(MOD(D702-C702,1)*1440,0))</f>
      </c>
      <c r="G702" s="13">
        <f>IF(F702="","",IFERROR(INDEX(Pilots!$B$2:$B$51,MATCH(F702,Pilots!$A$2:$A$51,0)),""))</f>
      </c>
      <c r="J702" s="13">
        <f>IF(I702="","",IFERROR(INDEX(Aircraft!$D$2:$D$51,MATCH(I702,Aircraft!$A$2:$A$51,0)),""))</f>
      </c>
      <c r="K702" s="13">
        <f>IF(I702="","",IFERROR(INDEX(Aircraft!$C$2:$C$51,MATCH(I702,Aircraft!$A$2:$A$51,0)),""))</f>
      </c>
      <c r="Z702" s="14"/>
    </row>
    <row r="703" spans="2:26" x14ac:dyDescent="0.25">
      <c r="B703" s="10"/>
      <c r="C703" s="11"/>
      <c r="D703" s="11"/>
      <c r="E703" s="12">
        <f>IF(OR(C703="",D703=""),"",ROUND(MOD(D703-C703,1)*1440,0))</f>
      </c>
      <c r="G703" s="13">
        <f>IF(F703="","",IFERROR(INDEX(Pilots!$B$2:$B$51,MATCH(F703,Pilots!$A$2:$A$51,0)),""))</f>
      </c>
      <c r="J703" s="13">
        <f>IF(I703="","",IFERROR(INDEX(Aircraft!$D$2:$D$51,MATCH(I703,Aircraft!$A$2:$A$51,0)),""))</f>
      </c>
      <c r="K703" s="13">
        <f>IF(I703="","",IFERROR(INDEX(Aircraft!$C$2:$C$51,MATCH(I703,Aircraft!$A$2:$A$51,0)),""))</f>
      </c>
      <c r="Z703" s="14"/>
    </row>
    <row r="704" spans="2:26" x14ac:dyDescent="0.25">
      <c r="B704" s="10"/>
      <c r="C704" s="11"/>
      <c r="D704" s="11"/>
      <c r="E704" s="12">
        <f>IF(OR(C704="",D704=""),"",ROUND(MOD(D704-C704,1)*1440,0))</f>
      </c>
      <c r="G704" s="13">
        <f>IF(F704="","",IFERROR(INDEX(Pilots!$B$2:$B$51,MATCH(F704,Pilots!$A$2:$A$51,0)),""))</f>
      </c>
      <c r="J704" s="13">
        <f>IF(I704="","",IFERROR(INDEX(Aircraft!$D$2:$D$51,MATCH(I704,Aircraft!$A$2:$A$51,0)),""))</f>
      </c>
      <c r="K704" s="13">
        <f>IF(I704="","",IFERROR(INDEX(Aircraft!$C$2:$C$51,MATCH(I704,Aircraft!$A$2:$A$51,0)),""))</f>
      </c>
      <c r="Z704" s="14"/>
    </row>
    <row r="705" spans="2:26" x14ac:dyDescent="0.25">
      <c r="B705" s="10"/>
      <c r="C705" s="11"/>
      <c r="D705" s="11"/>
      <c r="E705" s="12">
        <f>IF(OR(C705="",D705=""),"",ROUND(MOD(D705-C705,1)*1440,0))</f>
      </c>
      <c r="G705" s="13">
        <f>IF(F705="","",IFERROR(INDEX(Pilots!$B$2:$B$51,MATCH(F705,Pilots!$A$2:$A$51,0)),""))</f>
      </c>
      <c r="J705" s="13">
        <f>IF(I705="","",IFERROR(INDEX(Aircraft!$D$2:$D$51,MATCH(I705,Aircraft!$A$2:$A$51,0)),""))</f>
      </c>
      <c r="K705" s="13">
        <f>IF(I705="","",IFERROR(INDEX(Aircraft!$C$2:$C$51,MATCH(I705,Aircraft!$A$2:$A$51,0)),""))</f>
      </c>
      <c r="Z705" s="14"/>
    </row>
    <row r="706" spans="2:26" x14ac:dyDescent="0.25">
      <c r="B706" s="10"/>
      <c r="C706" s="11"/>
      <c r="D706" s="11"/>
      <c r="E706" s="12">
        <f>IF(OR(C706="",D706=""),"",ROUND(MOD(D706-C706,1)*1440,0))</f>
      </c>
      <c r="G706" s="13">
        <f>IF(F706="","",IFERROR(INDEX(Pilots!$B$2:$B$51,MATCH(F706,Pilots!$A$2:$A$51,0)),""))</f>
      </c>
      <c r="J706" s="13">
        <f>IF(I706="","",IFERROR(INDEX(Aircraft!$D$2:$D$51,MATCH(I706,Aircraft!$A$2:$A$51,0)),""))</f>
      </c>
      <c r="K706" s="13">
        <f>IF(I706="","",IFERROR(INDEX(Aircraft!$C$2:$C$51,MATCH(I706,Aircraft!$A$2:$A$51,0)),""))</f>
      </c>
      <c r="Z706" s="14"/>
    </row>
    <row r="707" spans="2:26" x14ac:dyDescent="0.25">
      <c r="B707" s="10"/>
      <c r="C707" s="11"/>
      <c r="D707" s="11"/>
      <c r="E707" s="12">
        <f>IF(OR(C707="",D707=""),"",ROUND(MOD(D707-C707,1)*1440,0))</f>
      </c>
      <c r="G707" s="13">
        <f>IF(F707="","",IFERROR(INDEX(Pilots!$B$2:$B$51,MATCH(F707,Pilots!$A$2:$A$51,0)),""))</f>
      </c>
      <c r="J707" s="13">
        <f>IF(I707="","",IFERROR(INDEX(Aircraft!$D$2:$D$51,MATCH(I707,Aircraft!$A$2:$A$51,0)),""))</f>
      </c>
      <c r="K707" s="13">
        <f>IF(I707="","",IFERROR(INDEX(Aircraft!$C$2:$C$51,MATCH(I707,Aircraft!$A$2:$A$51,0)),""))</f>
      </c>
      <c r="Z707" s="14"/>
    </row>
    <row r="708" spans="2:26" x14ac:dyDescent="0.25">
      <c r="B708" s="10"/>
      <c r="C708" s="11"/>
      <c r="D708" s="11"/>
      <c r="E708" s="12">
        <f>IF(OR(C708="",D708=""),"",ROUND(MOD(D708-C708,1)*1440,0))</f>
      </c>
      <c r="G708" s="13">
        <f>IF(F708="","",IFERROR(INDEX(Pilots!$B$2:$B$51,MATCH(F708,Pilots!$A$2:$A$51,0)),""))</f>
      </c>
      <c r="J708" s="13">
        <f>IF(I708="","",IFERROR(INDEX(Aircraft!$D$2:$D$51,MATCH(I708,Aircraft!$A$2:$A$51,0)),""))</f>
      </c>
      <c r="K708" s="13">
        <f>IF(I708="","",IFERROR(INDEX(Aircraft!$C$2:$C$51,MATCH(I708,Aircraft!$A$2:$A$51,0)),""))</f>
      </c>
      <c r="Z708" s="14"/>
    </row>
    <row r="709" spans="2:26" x14ac:dyDescent="0.25">
      <c r="B709" s="10"/>
      <c r="C709" s="11"/>
      <c r="D709" s="11"/>
      <c r="E709" s="12">
        <f>IF(OR(C709="",D709=""),"",ROUND(MOD(D709-C709,1)*1440,0))</f>
      </c>
      <c r="G709" s="13">
        <f>IF(F709="","",IFERROR(INDEX(Pilots!$B$2:$B$51,MATCH(F709,Pilots!$A$2:$A$51,0)),""))</f>
      </c>
      <c r="J709" s="13">
        <f>IF(I709="","",IFERROR(INDEX(Aircraft!$D$2:$D$51,MATCH(I709,Aircraft!$A$2:$A$51,0)),""))</f>
      </c>
      <c r="K709" s="13">
        <f>IF(I709="","",IFERROR(INDEX(Aircraft!$C$2:$C$51,MATCH(I709,Aircraft!$A$2:$A$51,0)),""))</f>
      </c>
      <c r="Z709" s="14"/>
    </row>
    <row r="710" spans="2:26" x14ac:dyDescent="0.25">
      <c r="B710" s="10"/>
      <c r="C710" s="11"/>
      <c r="D710" s="11"/>
      <c r="E710" s="12">
        <f>IF(OR(C710="",D710=""),"",ROUND(MOD(D710-C710,1)*1440,0))</f>
      </c>
      <c r="G710" s="13">
        <f>IF(F710="","",IFERROR(INDEX(Pilots!$B$2:$B$51,MATCH(F710,Pilots!$A$2:$A$51,0)),""))</f>
      </c>
      <c r="J710" s="13">
        <f>IF(I710="","",IFERROR(INDEX(Aircraft!$D$2:$D$51,MATCH(I710,Aircraft!$A$2:$A$51,0)),""))</f>
      </c>
      <c r="K710" s="13">
        <f>IF(I710="","",IFERROR(INDEX(Aircraft!$C$2:$C$51,MATCH(I710,Aircraft!$A$2:$A$51,0)),""))</f>
      </c>
      <c r="Z710" s="14"/>
    </row>
    <row r="711" spans="2:26" x14ac:dyDescent="0.25">
      <c r="B711" s="10"/>
      <c r="C711" s="11"/>
      <c r="D711" s="11"/>
      <c r="E711" s="12">
        <f>IF(OR(C711="",D711=""),"",ROUND(MOD(D711-C711,1)*1440,0))</f>
      </c>
      <c r="G711" s="13">
        <f>IF(F711="","",IFERROR(INDEX(Pilots!$B$2:$B$51,MATCH(F711,Pilots!$A$2:$A$51,0)),""))</f>
      </c>
      <c r="J711" s="13">
        <f>IF(I711="","",IFERROR(INDEX(Aircraft!$D$2:$D$51,MATCH(I711,Aircraft!$A$2:$A$51,0)),""))</f>
      </c>
      <c r="K711" s="13">
        <f>IF(I711="","",IFERROR(INDEX(Aircraft!$C$2:$C$51,MATCH(I711,Aircraft!$A$2:$A$51,0)),""))</f>
      </c>
      <c r="Z711" s="14"/>
    </row>
    <row r="712" spans="2:26" x14ac:dyDescent="0.25">
      <c r="B712" s="10"/>
      <c r="C712" s="11"/>
      <c r="D712" s="11"/>
      <c r="E712" s="12">
        <f>IF(OR(C712="",D712=""),"",ROUND(MOD(D712-C712,1)*1440,0))</f>
      </c>
      <c r="G712" s="13">
        <f>IF(F712="","",IFERROR(INDEX(Pilots!$B$2:$B$51,MATCH(F712,Pilots!$A$2:$A$51,0)),""))</f>
      </c>
      <c r="J712" s="13">
        <f>IF(I712="","",IFERROR(INDEX(Aircraft!$D$2:$D$51,MATCH(I712,Aircraft!$A$2:$A$51,0)),""))</f>
      </c>
      <c r="K712" s="13">
        <f>IF(I712="","",IFERROR(INDEX(Aircraft!$C$2:$C$51,MATCH(I712,Aircraft!$A$2:$A$51,0)),""))</f>
      </c>
      <c r="Z712" s="14"/>
    </row>
    <row r="713" spans="2:26" x14ac:dyDescent="0.25">
      <c r="B713" s="10"/>
      <c r="C713" s="11"/>
      <c r="D713" s="11"/>
      <c r="E713" s="12">
        <f>IF(OR(C713="",D713=""),"",ROUND(MOD(D713-C713,1)*1440,0))</f>
      </c>
      <c r="G713" s="13">
        <f>IF(F713="","",IFERROR(INDEX(Pilots!$B$2:$B$51,MATCH(F713,Pilots!$A$2:$A$51,0)),""))</f>
      </c>
      <c r="J713" s="13">
        <f>IF(I713="","",IFERROR(INDEX(Aircraft!$D$2:$D$51,MATCH(I713,Aircraft!$A$2:$A$51,0)),""))</f>
      </c>
      <c r="K713" s="13">
        <f>IF(I713="","",IFERROR(INDEX(Aircraft!$C$2:$C$51,MATCH(I713,Aircraft!$A$2:$A$51,0)),""))</f>
      </c>
      <c r="Z713" s="14"/>
    </row>
    <row r="714" spans="2:26" x14ac:dyDescent="0.25">
      <c r="B714" s="10"/>
      <c r="C714" s="11"/>
      <c r="D714" s="11"/>
      <c r="E714" s="12">
        <f>IF(OR(C714="",D714=""),"",ROUND(MOD(D714-C714,1)*1440,0))</f>
      </c>
      <c r="G714" s="13">
        <f>IF(F714="","",IFERROR(INDEX(Pilots!$B$2:$B$51,MATCH(F714,Pilots!$A$2:$A$51,0)),""))</f>
      </c>
      <c r="J714" s="13">
        <f>IF(I714="","",IFERROR(INDEX(Aircraft!$D$2:$D$51,MATCH(I714,Aircraft!$A$2:$A$51,0)),""))</f>
      </c>
      <c r="K714" s="13">
        <f>IF(I714="","",IFERROR(INDEX(Aircraft!$C$2:$C$51,MATCH(I714,Aircraft!$A$2:$A$51,0)),""))</f>
      </c>
      <c r="Z714" s="14"/>
    </row>
    <row r="715" spans="2:26" x14ac:dyDescent="0.25">
      <c r="B715" s="10"/>
      <c r="C715" s="11"/>
      <c r="D715" s="11"/>
      <c r="E715" s="12">
        <f>IF(OR(C715="",D715=""),"",ROUND(MOD(D715-C715,1)*1440,0))</f>
      </c>
      <c r="G715" s="13">
        <f>IF(F715="","",IFERROR(INDEX(Pilots!$B$2:$B$51,MATCH(F715,Pilots!$A$2:$A$51,0)),""))</f>
      </c>
      <c r="J715" s="13">
        <f>IF(I715="","",IFERROR(INDEX(Aircraft!$D$2:$D$51,MATCH(I715,Aircraft!$A$2:$A$51,0)),""))</f>
      </c>
      <c r="K715" s="13">
        <f>IF(I715="","",IFERROR(INDEX(Aircraft!$C$2:$C$51,MATCH(I715,Aircraft!$A$2:$A$51,0)),""))</f>
      </c>
      <c r="Z715" s="14"/>
    </row>
    <row r="716" spans="2:26" x14ac:dyDescent="0.25">
      <c r="B716" s="10"/>
      <c r="C716" s="11"/>
      <c r="D716" s="11"/>
      <c r="E716" s="12">
        <f>IF(OR(C716="",D716=""),"",ROUND(MOD(D716-C716,1)*1440,0))</f>
      </c>
      <c r="G716" s="13">
        <f>IF(F716="","",IFERROR(INDEX(Pilots!$B$2:$B$51,MATCH(F716,Pilots!$A$2:$A$51,0)),""))</f>
      </c>
      <c r="J716" s="13">
        <f>IF(I716="","",IFERROR(INDEX(Aircraft!$D$2:$D$51,MATCH(I716,Aircraft!$A$2:$A$51,0)),""))</f>
      </c>
      <c r="K716" s="13">
        <f>IF(I716="","",IFERROR(INDEX(Aircraft!$C$2:$C$51,MATCH(I716,Aircraft!$A$2:$A$51,0)),""))</f>
      </c>
      <c r="Z716" s="14"/>
    </row>
    <row r="717" spans="2:26" x14ac:dyDescent="0.25">
      <c r="B717" s="10"/>
      <c r="C717" s="11"/>
      <c r="D717" s="11"/>
      <c r="E717" s="12">
        <f>IF(OR(C717="",D717=""),"",ROUND(MOD(D717-C717,1)*1440,0))</f>
      </c>
      <c r="G717" s="13">
        <f>IF(F717="","",IFERROR(INDEX(Pilots!$B$2:$B$51,MATCH(F717,Pilots!$A$2:$A$51,0)),""))</f>
      </c>
      <c r="J717" s="13">
        <f>IF(I717="","",IFERROR(INDEX(Aircraft!$D$2:$D$51,MATCH(I717,Aircraft!$A$2:$A$51,0)),""))</f>
      </c>
      <c r="K717" s="13">
        <f>IF(I717="","",IFERROR(INDEX(Aircraft!$C$2:$C$51,MATCH(I717,Aircraft!$A$2:$A$51,0)),""))</f>
      </c>
      <c r="Z717" s="14"/>
    </row>
    <row r="718" spans="2:26" x14ac:dyDescent="0.25">
      <c r="B718" s="10"/>
      <c r="C718" s="11"/>
      <c r="D718" s="11"/>
      <c r="E718" s="12">
        <f>IF(OR(C718="",D718=""),"",ROUND(MOD(D718-C718,1)*1440,0))</f>
      </c>
      <c r="G718" s="13">
        <f>IF(F718="","",IFERROR(INDEX(Pilots!$B$2:$B$51,MATCH(F718,Pilots!$A$2:$A$51,0)),""))</f>
      </c>
      <c r="J718" s="13">
        <f>IF(I718="","",IFERROR(INDEX(Aircraft!$D$2:$D$51,MATCH(I718,Aircraft!$A$2:$A$51,0)),""))</f>
      </c>
      <c r="K718" s="13">
        <f>IF(I718="","",IFERROR(INDEX(Aircraft!$C$2:$C$51,MATCH(I718,Aircraft!$A$2:$A$51,0)),""))</f>
      </c>
      <c r="Z718" s="14"/>
    </row>
    <row r="719" spans="2:26" x14ac:dyDescent="0.25">
      <c r="B719" s="10"/>
      <c r="C719" s="11"/>
      <c r="D719" s="11"/>
      <c r="E719" s="12">
        <f>IF(OR(C719="",D719=""),"",ROUND(MOD(D719-C719,1)*1440,0))</f>
      </c>
      <c r="G719" s="13">
        <f>IF(F719="","",IFERROR(INDEX(Pilots!$B$2:$B$51,MATCH(F719,Pilots!$A$2:$A$51,0)),""))</f>
      </c>
      <c r="J719" s="13">
        <f>IF(I719="","",IFERROR(INDEX(Aircraft!$D$2:$D$51,MATCH(I719,Aircraft!$A$2:$A$51,0)),""))</f>
      </c>
      <c r="K719" s="13">
        <f>IF(I719="","",IFERROR(INDEX(Aircraft!$C$2:$C$51,MATCH(I719,Aircraft!$A$2:$A$51,0)),""))</f>
      </c>
      <c r="Z719" s="14"/>
    </row>
    <row r="720" spans="2:26" x14ac:dyDescent="0.25">
      <c r="B720" s="10"/>
      <c r="C720" s="11"/>
      <c r="D720" s="11"/>
      <c r="E720" s="12">
        <f>IF(OR(C720="",D720=""),"",ROUND(MOD(D720-C720,1)*1440,0))</f>
      </c>
      <c r="G720" s="13">
        <f>IF(F720="","",IFERROR(INDEX(Pilots!$B$2:$B$51,MATCH(F720,Pilots!$A$2:$A$51,0)),""))</f>
      </c>
      <c r="J720" s="13">
        <f>IF(I720="","",IFERROR(INDEX(Aircraft!$D$2:$D$51,MATCH(I720,Aircraft!$A$2:$A$51,0)),""))</f>
      </c>
      <c r="K720" s="13">
        <f>IF(I720="","",IFERROR(INDEX(Aircraft!$C$2:$C$51,MATCH(I720,Aircraft!$A$2:$A$51,0)),""))</f>
      </c>
      <c r="Z720" s="14"/>
    </row>
    <row r="721" spans="2:26" x14ac:dyDescent="0.25">
      <c r="B721" s="10"/>
      <c r="C721" s="11"/>
      <c r="D721" s="11"/>
      <c r="E721" s="12">
        <f>IF(OR(C721="",D721=""),"",ROUND(MOD(D721-C721,1)*1440,0))</f>
      </c>
      <c r="G721" s="13">
        <f>IF(F721="","",IFERROR(INDEX(Pilots!$B$2:$B$51,MATCH(F721,Pilots!$A$2:$A$51,0)),""))</f>
      </c>
      <c r="J721" s="13">
        <f>IF(I721="","",IFERROR(INDEX(Aircraft!$D$2:$D$51,MATCH(I721,Aircraft!$A$2:$A$51,0)),""))</f>
      </c>
      <c r="K721" s="13">
        <f>IF(I721="","",IFERROR(INDEX(Aircraft!$C$2:$C$51,MATCH(I721,Aircraft!$A$2:$A$51,0)),""))</f>
      </c>
      <c r="Z721" s="14"/>
    </row>
    <row r="722" spans="2:26" x14ac:dyDescent="0.25">
      <c r="B722" s="10"/>
      <c r="C722" s="11"/>
      <c r="D722" s="11"/>
      <c r="E722" s="12">
        <f>IF(OR(C722="",D722=""),"",ROUND(MOD(D722-C722,1)*1440,0))</f>
      </c>
      <c r="G722" s="13">
        <f>IF(F722="","",IFERROR(INDEX(Pilots!$B$2:$B$51,MATCH(F722,Pilots!$A$2:$A$51,0)),""))</f>
      </c>
      <c r="J722" s="13">
        <f>IF(I722="","",IFERROR(INDEX(Aircraft!$D$2:$D$51,MATCH(I722,Aircraft!$A$2:$A$51,0)),""))</f>
      </c>
      <c r="K722" s="13">
        <f>IF(I722="","",IFERROR(INDEX(Aircraft!$C$2:$C$51,MATCH(I722,Aircraft!$A$2:$A$51,0)),""))</f>
      </c>
      <c r="Z722" s="14"/>
    </row>
    <row r="723" spans="2:26" x14ac:dyDescent="0.25">
      <c r="B723" s="10"/>
      <c r="C723" s="11"/>
      <c r="D723" s="11"/>
      <c r="E723" s="12">
        <f>IF(OR(C723="",D723=""),"",ROUND(MOD(D723-C723,1)*1440,0))</f>
      </c>
      <c r="G723" s="13">
        <f>IF(F723="","",IFERROR(INDEX(Pilots!$B$2:$B$51,MATCH(F723,Pilots!$A$2:$A$51,0)),""))</f>
      </c>
      <c r="J723" s="13">
        <f>IF(I723="","",IFERROR(INDEX(Aircraft!$D$2:$D$51,MATCH(I723,Aircraft!$A$2:$A$51,0)),""))</f>
      </c>
      <c r="K723" s="13">
        <f>IF(I723="","",IFERROR(INDEX(Aircraft!$C$2:$C$51,MATCH(I723,Aircraft!$A$2:$A$51,0)),""))</f>
      </c>
      <c r="Z723" s="14"/>
    </row>
    <row r="724" spans="2:26" x14ac:dyDescent="0.25">
      <c r="B724" s="10"/>
      <c r="C724" s="11"/>
      <c r="D724" s="11"/>
      <c r="E724" s="12">
        <f>IF(OR(C724="",D724=""),"",ROUND(MOD(D724-C724,1)*1440,0))</f>
      </c>
      <c r="G724" s="13">
        <f>IF(F724="","",IFERROR(INDEX(Pilots!$B$2:$B$51,MATCH(F724,Pilots!$A$2:$A$51,0)),""))</f>
      </c>
      <c r="J724" s="13">
        <f>IF(I724="","",IFERROR(INDEX(Aircraft!$D$2:$D$51,MATCH(I724,Aircraft!$A$2:$A$51,0)),""))</f>
      </c>
      <c r="K724" s="13">
        <f>IF(I724="","",IFERROR(INDEX(Aircraft!$C$2:$C$51,MATCH(I724,Aircraft!$A$2:$A$51,0)),""))</f>
      </c>
      <c r="Z724" s="14"/>
    </row>
    <row r="725" spans="2:26" x14ac:dyDescent="0.25">
      <c r="B725" s="10"/>
      <c r="C725" s="11"/>
      <c r="D725" s="11"/>
      <c r="E725" s="12">
        <f>IF(OR(C725="",D725=""),"",ROUND(MOD(D725-C725,1)*1440,0))</f>
      </c>
      <c r="G725" s="13">
        <f>IF(F725="","",IFERROR(INDEX(Pilots!$B$2:$B$51,MATCH(F725,Pilots!$A$2:$A$51,0)),""))</f>
      </c>
      <c r="J725" s="13">
        <f>IF(I725="","",IFERROR(INDEX(Aircraft!$D$2:$D$51,MATCH(I725,Aircraft!$A$2:$A$51,0)),""))</f>
      </c>
      <c r="K725" s="13">
        <f>IF(I725="","",IFERROR(INDEX(Aircraft!$C$2:$C$51,MATCH(I725,Aircraft!$A$2:$A$51,0)),""))</f>
      </c>
      <c r="Z725" s="14"/>
    </row>
    <row r="726" spans="2:26" x14ac:dyDescent="0.25">
      <c r="B726" s="10"/>
      <c r="C726" s="11"/>
      <c r="D726" s="11"/>
      <c r="E726" s="12">
        <f>IF(OR(C726="",D726=""),"",ROUND(MOD(D726-C726,1)*1440,0))</f>
      </c>
      <c r="G726" s="13">
        <f>IF(F726="","",IFERROR(INDEX(Pilots!$B$2:$B$51,MATCH(F726,Pilots!$A$2:$A$51,0)),""))</f>
      </c>
      <c r="J726" s="13">
        <f>IF(I726="","",IFERROR(INDEX(Aircraft!$D$2:$D$51,MATCH(I726,Aircraft!$A$2:$A$51,0)),""))</f>
      </c>
      <c r="K726" s="13">
        <f>IF(I726="","",IFERROR(INDEX(Aircraft!$C$2:$C$51,MATCH(I726,Aircraft!$A$2:$A$51,0)),""))</f>
      </c>
      <c r="Z726" s="14"/>
    </row>
    <row r="727" spans="2:26" x14ac:dyDescent="0.25">
      <c r="B727" s="10"/>
      <c r="C727" s="11"/>
      <c r="D727" s="11"/>
      <c r="E727" s="12">
        <f>IF(OR(C727="",D727=""),"",ROUND(MOD(D727-C727,1)*1440,0))</f>
      </c>
      <c r="G727" s="13">
        <f>IF(F727="","",IFERROR(INDEX(Pilots!$B$2:$B$51,MATCH(F727,Pilots!$A$2:$A$51,0)),""))</f>
      </c>
      <c r="J727" s="13">
        <f>IF(I727="","",IFERROR(INDEX(Aircraft!$D$2:$D$51,MATCH(I727,Aircraft!$A$2:$A$51,0)),""))</f>
      </c>
      <c r="K727" s="13">
        <f>IF(I727="","",IFERROR(INDEX(Aircraft!$C$2:$C$51,MATCH(I727,Aircraft!$A$2:$A$51,0)),""))</f>
      </c>
      <c r="Z727" s="14"/>
    </row>
    <row r="728" spans="2:26" x14ac:dyDescent="0.25">
      <c r="B728" s="10"/>
      <c r="C728" s="11"/>
      <c r="D728" s="11"/>
      <c r="E728" s="12">
        <f>IF(OR(C728="",D728=""),"",ROUND(MOD(D728-C728,1)*1440,0))</f>
      </c>
      <c r="G728" s="13">
        <f>IF(F728="","",IFERROR(INDEX(Pilots!$B$2:$B$51,MATCH(F728,Pilots!$A$2:$A$51,0)),""))</f>
      </c>
      <c r="J728" s="13">
        <f>IF(I728="","",IFERROR(INDEX(Aircraft!$D$2:$D$51,MATCH(I728,Aircraft!$A$2:$A$51,0)),""))</f>
      </c>
      <c r="K728" s="13">
        <f>IF(I728="","",IFERROR(INDEX(Aircraft!$C$2:$C$51,MATCH(I728,Aircraft!$A$2:$A$51,0)),""))</f>
      </c>
      <c r="Z728" s="14"/>
    </row>
    <row r="729" spans="2:26" x14ac:dyDescent="0.25">
      <c r="B729" s="10"/>
      <c r="C729" s="11"/>
      <c r="D729" s="11"/>
      <c r="E729" s="12">
        <f>IF(OR(C729="",D729=""),"",ROUND(MOD(D729-C729,1)*1440,0))</f>
      </c>
      <c r="G729" s="13">
        <f>IF(F729="","",IFERROR(INDEX(Pilots!$B$2:$B$51,MATCH(F729,Pilots!$A$2:$A$51,0)),""))</f>
      </c>
      <c r="J729" s="13">
        <f>IF(I729="","",IFERROR(INDEX(Aircraft!$D$2:$D$51,MATCH(I729,Aircraft!$A$2:$A$51,0)),""))</f>
      </c>
      <c r="K729" s="13">
        <f>IF(I729="","",IFERROR(INDEX(Aircraft!$C$2:$C$51,MATCH(I729,Aircraft!$A$2:$A$51,0)),""))</f>
      </c>
      <c r="Z729" s="14"/>
    </row>
    <row r="730" spans="2:26" x14ac:dyDescent="0.25">
      <c r="B730" s="10"/>
      <c r="C730" s="11"/>
      <c r="D730" s="11"/>
      <c r="E730" s="12">
        <f>IF(OR(C730="",D730=""),"",ROUND(MOD(D730-C730,1)*1440,0))</f>
      </c>
      <c r="G730" s="13">
        <f>IF(F730="","",IFERROR(INDEX(Pilots!$B$2:$B$51,MATCH(F730,Pilots!$A$2:$A$51,0)),""))</f>
      </c>
      <c r="J730" s="13">
        <f>IF(I730="","",IFERROR(INDEX(Aircraft!$D$2:$D$51,MATCH(I730,Aircraft!$A$2:$A$51,0)),""))</f>
      </c>
      <c r="K730" s="13">
        <f>IF(I730="","",IFERROR(INDEX(Aircraft!$C$2:$C$51,MATCH(I730,Aircraft!$A$2:$A$51,0)),""))</f>
      </c>
      <c r="Z730" s="14"/>
    </row>
    <row r="731" spans="2:26" x14ac:dyDescent="0.25">
      <c r="B731" s="10"/>
      <c r="C731" s="11"/>
      <c r="D731" s="11"/>
      <c r="E731" s="12">
        <f>IF(OR(C731="",D731=""),"",ROUND(MOD(D731-C731,1)*1440,0))</f>
      </c>
      <c r="G731" s="13">
        <f>IF(F731="","",IFERROR(INDEX(Pilots!$B$2:$B$51,MATCH(F731,Pilots!$A$2:$A$51,0)),""))</f>
      </c>
      <c r="J731" s="13">
        <f>IF(I731="","",IFERROR(INDEX(Aircraft!$D$2:$D$51,MATCH(I731,Aircraft!$A$2:$A$51,0)),""))</f>
      </c>
      <c r="K731" s="13">
        <f>IF(I731="","",IFERROR(INDEX(Aircraft!$C$2:$C$51,MATCH(I731,Aircraft!$A$2:$A$51,0)),""))</f>
      </c>
      <c r="Z731" s="14"/>
    </row>
    <row r="732" spans="2:26" x14ac:dyDescent="0.25">
      <c r="B732" s="10"/>
      <c r="C732" s="11"/>
      <c r="D732" s="11"/>
      <c r="E732" s="12">
        <f>IF(OR(C732="",D732=""),"",ROUND(MOD(D732-C732,1)*1440,0))</f>
      </c>
      <c r="G732" s="13">
        <f>IF(F732="","",IFERROR(INDEX(Pilots!$B$2:$B$51,MATCH(F732,Pilots!$A$2:$A$51,0)),""))</f>
      </c>
      <c r="J732" s="13">
        <f>IF(I732="","",IFERROR(INDEX(Aircraft!$D$2:$D$51,MATCH(I732,Aircraft!$A$2:$A$51,0)),""))</f>
      </c>
      <c r="K732" s="13">
        <f>IF(I732="","",IFERROR(INDEX(Aircraft!$C$2:$C$51,MATCH(I732,Aircraft!$A$2:$A$51,0)),""))</f>
      </c>
      <c r="Z732" s="14"/>
    </row>
    <row r="733" spans="2:26" x14ac:dyDescent="0.25">
      <c r="B733" s="10"/>
      <c r="C733" s="11"/>
      <c r="D733" s="11"/>
      <c r="E733" s="12">
        <f>IF(OR(C733="",D733=""),"",ROUND(MOD(D733-C733,1)*1440,0))</f>
      </c>
      <c r="G733" s="13">
        <f>IF(F733="","",IFERROR(INDEX(Pilots!$B$2:$B$51,MATCH(F733,Pilots!$A$2:$A$51,0)),""))</f>
      </c>
      <c r="J733" s="13">
        <f>IF(I733="","",IFERROR(INDEX(Aircraft!$D$2:$D$51,MATCH(I733,Aircraft!$A$2:$A$51,0)),""))</f>
      </c>
      <c r="K733" s="13">
        <f>IF(I733="","",IFERROR(INDEX(Aircraft!$C$2:$C$51,MATCH(I733,Aircraft!$A$2:$A$51,0)),""))</f>
      </c>
      <c r="Z733" s="14"/>
    </row>
    <row r="734" spans="2:26" x14ac:dyDescent="0.25">
      <c r="B734" s="10"/>
      <c r="C734" s="11"/>
      <c r="D734" s="11"/>
      <c r="E734" s="12">
        <f>IF(OR(C734="",D734=""),"",ROUND(MOD(D734-C734,1)*1440,0))</f>
      </c>
      <c r="G734" s="13">
        <f>IF(F734="","",IFERROR(INDEX(Pilots!$B$2:$B$51,MATCH(F734,Pilots!$A$2:$A$51,0)),""))</f>
      </c>
      <c r="J734" s="13">
        <f>IF(I734="","",IFERROR(INDEX(Aircraft!$D$2:$D$51,MATCH(I734,Aircraft!$A$2:$A$51,0)),""))</f>
      </c>
      <c r="K734" s="13">
        <f>IF(I734="","",IFERROR(INDEX(Aircraft!$C$2:$C$51,MATCH(I734,Aircraft!$A$2:$A$51,0)),""))</f>
      </c>
      <c r="Z734" s="14"/>
    </row>
    <row r="735" spans="2:26" x14ac:dyDescent="0.25">
      <c r="B735" s="10"/>
      <c r="C735" s="11"/>
      <c r="D735" s="11"/>
      <c r="E735" s="12">
        <f>IF(OR(C735="",D735=""),"",ROUND(MOD(D735-C735,1)*1440,0))</f>
      </c>
      <c r="G735" s="13">
        <f>IF(F735="","",IFERROR(INDEX(Pilots!$B$2:$B$51,MATCH(F735,Pilots!$A$2:$A$51,0)),""))</f>
      </c>
      <c r="J735" s="13">
        <f>IF(I735="","",IFERROR(INDEX(Aircraft!$D$2:$D$51,MATCH(I735,Aircraft!$A$2:$A$51,0)),""))</f>
      </c>
      <c r="K735" s="13">
        <f>IF(I735="","",IFERROR(INDEX(Aircraft!$C$2:$C$51,MATCH(I735,Aircraft!$A$2:$A$51,0)),""))</f>
      </c>
      <c r="Z735" s="14"/>
    </row>
    <row r="736" spans="2:26" x14ac:dyDescent="0.25">
      <c r="B736" s="10"/>
      <c r="C736" s="11"/>
      <c r="D736" s="11"/>
      <c r="E736" s="12">
        <f>IF(OR(C736="",D736=""),"",ROUND(MOD(D736-C736,1)*1440,0))</f>
      </c>
      <c r="G736" s="13">
        <f>IF(F736="","",IFERROR(INDEX(Pilots!$B$2:$B$51,MATCH(F736,Pilots!$A$2:$A$51,0)),""))</f>
      </c>
      <c r="J736" s="13">
        <f>IF(I736="","",IFERROR(INDEX(Aircraft!$D$2:$D$51,MATCH(I736,Aircraft!$A$2:$A$51,0)),""))</f>
      </c>
      <c r="K736" s="13">
        <f>IF(I736="","",IFERROR(INDEX(Aircraft!$C$2:$C$51,MATCH(I736,Aircraft!$A$2:$A$51,0)),""))</f>
      </c>
      <c r="Z736" s="14"/>
    </row>
    <row r="737" spans="2:26" x14ac:dyDescent="0.25">
      <c r="B737" s="10"/>
      <c r="C737" s="11"/>
      <c r="D737" s="11"/>
      <c r="E737" s="12">
        <f>IF(OR(C737="",D737=""),"",ROUND(MOD(D737-C737,1)*1440,0))</f>
      </c>
      <c r="G737" s="13">
        <f>IF(F737="","",IFERROR(INDEX(Pilots!$B$2:$B$51,MATCH(F737,Pilots!$A$2:$A$51,0)),""))</f>
      </c>
      <c r="J737" s="13">
        <f>IF(I737="","",IFERROR(INDEX(Aircraft!$D$2:$D$51,MATCH(I737,Aircraft!$A$2:$A$51,0)),""))</f>
      </c>
      <c r="K737" s="13">
        <f>IF(I737="","",IFERROR(INDEX(Aircraft!$C$2:$C$51,MATCH(I737,Aircraft!$A$2:$A$51,0)),""))</f>
      </c>
      <c r="Z737" s="14"/>
    </row>
    <row r="738" spans="2:26" x14ac:dyDescent="0.25">
      <c r="B738" s="10"/>
      <c r="C738" s="11"/>
      <c r="D738" s="11"/>
      <c r="E738" s="12">
        <f>IF(OR(C738="",D738=""),"",ROUND(MOD(D738-C738,1)*1440,0))</f>
      </c>
      <c r="G738" s="13">
        <f>IF(F738="","",IFERROR(INDEX(Pilots!$B$2:$B$51,MATCH(F738,Pilots!$A$2:$A$51,0)),""))</f>
      </c>
      <c r="J738" s="13">
        <f>IF(I738="","",IFERROR(INDEX(Aircraft!$D$2:$D$51,MATCH(I738,Aircraft!$A$2:$A$51,0)),""))</f>
      </c>
      <c r="K738" s="13">
        <f>IF(I738="","",IFERROR(INDEX(Aircraft!$C$2:$C$51,MATCH(I738,Aircraft!$A$2:$A$51,0)),""))</f>
      </c>
      <c r="Z738" s="14"/>
    </row>
    <row r="739" spans="2:26" x14ac:dyDescent="0.25">
      <c r="B739" s="10"/>
      <c r="C739" s="11"/>
      <c r="D739" s="11"/>
      <c r="E739" s="12">
        <f>IF(OR(C739="",D739=""),"",ROUND(MOD(D739-C739,1)*1440,0))</f>
      </c>
      <c r="G739" s="13">
        <f>IF(F739="","",IFERROR(INDEX(Pilots!$B$2:$B$51,MATCH(F739,Pilots!$A$2:$A$51,0)),""))</f>
      </c>
      <c r="J739" s="13">
        <f>IF(I739="","",IFERROR(INDEX(Aircraft!$D$2:$D$51,MATCH(I739,Aircraft!$A$2:$A$51,0)),""))</f>
      </c>
      <c r="K739" s="13">
        <f>IF(I739="","",IFERROR(INDEX(Aircraft!$C$2:$C$51,MATCH(I739,Aircraft!$A$2:$A$51,0)),""))</f>
      </c>
      <c r="Z739" s="14"/>
    </row>
    <row r="740" spans="2:26" x14ac:dyDescent="0.25">
      <c r="B740" s="10"/>
      <c r="C740" s="11"/>
      <c r="D740" s="11"/>
      <c r="E740" s="12">
        <f>IF(OR(C740="",D740=""),"",ROUND(MOD(D740-C740,1)*1440,0))</f>
      </c>
      <c r="G740" s="13">
        <f>IF(F740="","",IFERROR(INDEX(Pilots!$B$2:$B$51,MATCH(F740,Pilots!$A$2:$A$51,0)),""))</f>
      </c>
      <c r="J740" s="13">
        <f>IF(I740="","",IFERROR(INDEX(Aircraft!$D$2:$D$51,MATCH(I740,Aircraft!$A$2:$A$51,0)),""))</f>
      </c>
      <c r="K740" s="13">
        <f>IF(I740="","",IFERROR(INDEX(Aircraft!$C$2:$C$51,MATCH(I740,Aircraft!$A$2:$A$51,0)),""))</f>
      </c>
      <c r="Z740" s="14"/>
    </row>
    <row r="741" spans="2:26" x14ac:dyDescent="0.25">
      <c r="B741" s="10"/>
      <c r="C741" s="11"/>
      <c r="D741" s="11"/>
      <c r="E741" s="12">
        <f>IF(OR(C741="",D741=""),"",ROUND(MOD(D741-C741,1)*1440,0))</f>
      </c>
      <c r="G741" s="13">
        <f>IF(F741="","",IFERROR(INDEX(Pilots!$B$2:$B$51,MATCH(F741,Pilots!$A$2:$A$51,0)),""))</f>
      </c>
      <c r="J741" s="13">
        <f>IF(I741="","",IFERROR(INDEX(Aircraft!$D$2:$D$51,MATCH(I741,Aircraft!$A$2:$A$51,0)),""))</f>
      </c>
      <c r="K741" s="13">
        <f>IF(I741="","",IFERROR(INDEX(Aircraft!$C$2:$C$51,MATCH(I741,Aircraft!$A$2:$A$51,0)),""))</f>
      </c>
      <c r="Z741" s="14"/>
    </row>
    <row r="742" spans="2:26" x14ac:dyDescent="0.25">
      <c r="B742" s="10"/>
      <c r="C742" s="11"/>
      <c r="D742" s="11"/>
      <c r="E742" s="12">
        <f>IF(OR(C742="",D742=""),"",ROUND(MOD(D742-C742,1)*1440,0))</f>
      </c>
      <c r="G742" s="13">
        <f>IF(F742="","",IFERROR(INDEX(Pilots!$B$2:$B$51,MATCH(F742,Pilots!$A$2:$A$51,0)),""))</f>
      </c>
      <c r="J742" s="13">
        <f>IF(I742="","",IFERROR(INDEX(Aircraft!$D$2:$D$51,MATCH(I742,Aircraft!$A$2:$A$51,0)),""))</f>
      </c>
      <c r="K742" s="13">
        <f>IF(I742="","",IFERROR(INDEX(Aircraft!$C$2:$C$51,MATCH(I742,Aircraft!$A$2:$A$51,0)),""))</f>
      </c>
      <c r="Z742" s="14"/>
    </row>
    <row r="743" spans="2:26" x14ac:dyDescent="0.25">
      <c r="B743" s="10"/>
      <c r="C743" s="11"/>
      <c r="D743" s="11"/>
      <c r="E743" s="12">
        <f>IF(OR(C743="",D743=""),"",ROUND(MOD(D743-C743,1)*1440,0))</f>
      </c>
      <c r="G743" s="13">
        <f>IF(F743="","",IFERROR(INDEX(Pilots!$B$2:$B$51,MATCH(F743,Pilots!$A$2:$A$51,0)),""))</f>
      </c>
      <c r="J743" s="13">
        <f>IF(I743="","",IFERROR(INDEX(Aircraft!$D$2:$D$51,MATCH(I743,Aircraft!$A$2:$A$51,0)),""))</f>
      </c>
      <c r="K743" s="13">
        <f>IF(I743="","",IFERROR(INDEX(Aircraft!$C$2:$C$51,MATCH(I743,Aircraft!$A$2:$A$51,0)),""))</f>
      </c>
      <c r="Z743" s="14"/>
    </row>
    <row r="744" spans="2:26" x14ac:dyDescent="0.25">
      <c r="B744" s="10"/>
      <c r="C744" s="11"/>
      <c r="D744" s="11"/>
      <c r="E744" s="12">
        <f>IF(OR(C744="",D744=""),"",ROUND(MOD(D744-C744,1)*1440,0))</f>
      </c>
      <c r="G744" s="13">
        <f>IF(F744="","",IFERROR(INDEX(Pilots!$B$2:$B$51,MATCH(F744,Pilots!$A$2:$A$51,0)),""))</f>
      </c>
      <c r="J744" s="13">
        <f>IF(I744="","",IFERROR(INDEX(Aircraft!$D$2:$D$51,MATCH(I744,Aircraft!$A$2:$A$51,0)),""))</f>
      </c>
      <c r="K744" s="13">
        <f>IF(I744="","",IFERROR(INDEX(Aircraft!$C$2:$C$51,MATCH(I744,Aircraft!$A$2:$A$51,0)),""))</f>
      </c>
      <c r="Z744" s="14"/>
    </row>
    <row r="745" spans="2:26" x14ac:dyDescent="0.25">
      <c r="B745" s="10"/>
      <c r="C745" s="11"/>
      <c r="D745" s="11"/>
      <c r="E745" s="12">
        <f>IF(OR(C745="",D745=""),"",ROUND(MOD(D745-C745,1)*1440,0))</f>
      </c>
      <c r="G745" s="13">
        <f>IF(F745="","",IFERROR(INDEX(Pilots!$B$2:$B$51,MATCH(F745,Pilots!$A$2:$A$51,0)),""))</f>
      </c>
      <c r="J745" s="13">
        <f>IF(I745="","",IFERROR(INDEX(Aircraft!$D$2:$D$51,MATCH(I745,Aircraft!$A$2:$A$51,0)),""))</f>
      </c>
      <c r="K745" s="13">
        <f>IF(I745="","",IFERROR(INDEX(Aircraft!$C$2:$C$51,MATCH(I745,Aircraft!$A$2:$A$51,0)),""))</f>
      </c>
      <c r="Z745" s="14"/>
    </row>
    <row r="746" spans="2:26" x14ac:dyDescent="0.25">
      <c r="B746" s="10"/>
      <c r="C746" s="11"/>
      <c r="D746" s="11"/>
      <c r="E746" s="12">
        <f>IF(OR(C746="",D746=""),"",ROUND(MOD(D746-C746,1)*1440,0))</f>
      </c>
      <c r="G746" s="13">
        <f>IF(F746="","",IFERROR(INDEX(Pilots!$B$2:$B$51,MATCH(F746,Pilots!$A$2:$A$51,0)),""))</f>
      </c>
      <c r="J746" s="13">
        <f>IF(I746="","",IFERROR(INDEX(Aircraft!$D$2:$D$51,MATCH(I746,Aircraft!$A$2:$A$51,0)),""))</f>
      </c>
      <c r="K746" s="13">
        <f>IF(I746="","",IFERROR(INDEX(Aircraft!$C$2:$C$51,MATCH(I746,Aircraft!$A$2:$A$51,0)),""))</f>
      </c>
      <c r="Z746" s="14"/>
    </row>
    <row r="747" spans="2:26" x14ac:dyDescent="0.25">
      <c r="B747" s="10"/>
      <c r="C747" s="11"/>
      <c r="D747" s="11"/>
      <c r="E747" s="12">
        <f>IF(OR(C747="",D747=""),"",ROUND(MOD(D747-C747,1)*1440,0))</f>
      </c>
      <c r="G747" s="13">
        <f>IF(F747="","",IFERROR(INDEX(Pilots!$B$2:$B$51,MATCH(F747,Pilots!$A$2:$A$51,0)),""))</f>
      </c>
      <c r="J747" s="13">
        <f>IF(I747="","",IFERROR(INDEX(Aircraft!$D$2:$D$51,MATCH(I747,Aircraft!$A$2:$A$51,0)),""))</f>
      </c>
      <c r="K747" s="13">
        <f>IF(I747="","",IFERROR(INDEX(Aircraft!$C$2:$C$51,MATCH(I747,Aircraft!$A$2:$A$51,0)),""))</f>
      </c>
      <c r="Z747" s="14"/>
    </row>
    <row r="748" spans="2:26" x14ac:dyDescent="0.25">
      <c r="B748" s="10"/>
      <c r="C748" s="11"/>
      <c r="D748" s="11"/>
      <c r="E748" s="12">
        <f>IF(OR(C748="",D748=""),"",ROUND(MOD(D748-C748,1)*1440,0))</f>
      </c>
      <c r="G748" s="13">
        <f>IF(F748="","",IFERROR(INDEX(Pilots!$B$2:$B$51,MATCH(F748,Pilots!$A$2:$A$51,0)),""))</f>
      </c>
      <c r="J748" s="13">
        <f>IF(I748="","",IFERROR(INDEX(Aircraft!$D$2:$D$51,MATCH(I748,Aircraft!$A$2:$A$51,0)),""))</f>
      </c>
      <c r="K748" s="13">
        <f>IF(I748="","",IFERROR(INDEX(Aircraft!$C$2:$C$51,MATCH(I748,Aircraft!$A$2:$A$51,0)),""))</f>
      </c>
      <c r="Z748" s="14"/>
    </row>
    <row r="749" spans="2:26" x14ac:dyDescent="0.25">
      <c r="B749" s="10"/>
      <c r="C749" s="11"/>
      <c r="D749" s="11"/>
      <c r="E749" s="12">
        <f>IF(OR(C749="",D749=""),"",ROUND(MOD(D749-C749,1)*1440,0))</f>
      </c>
      <c r="G749" s="13">
        <f>IF(F749="","",IFERROR(INDEX(Pilots!$B$2:$B$51,MATCH(F749,Pilots!$A$2:$A$51,0)),""))</f>
      </c>
      <c r="J749" s="13">
        <f>IF(I749="","",IFERROR(INDEX(Aircraft!$D$2:$D$51,MATCH(I749,Aircraft!$A$2:$A$51,0)),""))</f>
      </c>
      <c r="K749" s="13">
        <f>IF(I749="","",IFERROR(INDEX(Aircraft!$C$2:$C$51,MATCH(I749,Aircraft!$A$2:$A$51,0)),""))</f>
      </c>
      <c r="Z749" s="14"/>
    </row>
    <row r="750" spans="2:26" x14ac:dyDescent="0.25">
      <c r="B750" s="10"/>
      <c r="C750" s="11"/>
      <c r="D750" s="11"/>
      <c r="E750" s="12">
        <f>IF(OR(C750="",D750=""),"",ROUND(MOD(D750-C750,1)*1440,0))</f>
      </c>
      <c r="G750" s="13">
        <f>IF(F750="","",IFERROR(INDEX(Pilots!$B$2:$B$51,MATCH(F750,Pilots!$A$2:$A$51,0)),""))</f>
      </c>
      <c r="J750" s="13">
        <f>IF(I750="","",IFERROR(INDEX(Aircraft!$D$2:$D$51,MATCH(I750,Aircraft!$A$2:$A$51,0)),""))</f>
      </c>
      <c r="K750" s="13">
        <f>IF(I750="","",IFERROR(INDEX(Aircraft!$C$2:$C$51,MATCH(I750,Aircraft!$A$2:$A$51,0)),""))</f>
      </c>
      <c r="Z750" s="14"/>
    </row>
    <row r="751" spans="2:26" x14ac:dyDescent="0.25">
      <c r="B751" s="10"/>
      <c r="C751" s="11"/>
      <c r="D751" s="11"/>
      <c r="E751" s="12">
        <f>IF(OR(C751="",D751=""),"",ROUND(MOD(D751-C751,1)*1440,0))</f>
      </c>
      <c r="G751" s="13">
        <f>IF(F751="","",IFERROR(INDEX(Pilots!$B$2:$B$51,MATCH(F751,Pilots!$A$2:$A$51,0)),""))</f>
      </c>
      <c r="J751" s="13">
        <f>IF(I751="","",IFERROR(INDEX(Aircraft!$D$2:$D$51,MATCH(I751,Aircraft!$A$2:$A$51,0)),""))</f>
      </c>
      <c r="K751" s="13">
        <f>IF(I751="","",IFERROR(INDEX(Aircraft!$C$2:$C$51,MATCH(I751,Aircraft!$A$2:$A$51,0)),""))</f>
      </c>
      <c r="Z751" s="14"/>
    </row>
    <row r="752" spans="2:26" x14ac:dyDescent="0.25">
      <c r="B752" s="10"/>
      <c r="C752" s="11"/>
      <c r="D752" s="11"/>
      <c r="E752" s="12">
        <f>IF(OR(C752="",D752=""),"",ROUND(MOD(D752-C752,1)*1440,0))</f>
      </c>
      <c r="G752" s="13">
        <f>IF(F752="","",IFERROR(INDEX(Pilots!$B$2:$B$51,MATCH(F752,Pilots!$A$2:$A$51,0)),""))</f>
      </c>
      <c r="J752" s="13">
        <f>IF(I752="","",IFERROR(INDEX(Aircraft!$D$2:$D$51,MATCH(I752,Aircraft!$A$2:$A$51,0)),""))</f>
      </c>
      <c r="K752" s="13">
        <f>IF(I752="","",IFERROR(INDEX(Aircraft!$C$2:$C$51,MATCH(I752,Aircraft!$A$2:$A$51,0)),""))</f>
      </c>
      <c r="Z752" s="14"/>
    </row>
    <row r="753" spans="2:26" x14ac:dyDescent="0.25">
      <c r="B753" s="10"/>
      <c r="C753" s="11"/>
      <c r="D753" s="11"/>
      <c r="E753" s="12">
        <f>IF(OR(C753="",D753=""),"",ROUND(MOD(D753-C753,1)*1440,0))</f>
      </c>
      <c r="G753" s="13">
        <f>IF(F753="","",IFERROR(INDEX(Pilots!$B$2:$B$51,MATCH(F753,Pilots!$A$2:$A$51,0)),""))</f>
      </c>
      <c r="J753" s="13">
        <f>IF(I753="","",IFERROR(INDEX(Aircraft!$D$2:$D$51,MATCH(I753,Aircraft!$A$2:$A$51,0)),""))</f>
      </c>
      <c r="K753" s="13">
        <f>IF(I753="","",IFERROR(INDEX(Aircraft!$C$2:$C$51,MATCH(I753,Aircraft!$A$2:$A$51,0)),""))</f>
      </c>
      <c r="Z753" s="14"/>
    </row>
    <row r="754" spans="2:26" x14ac:dyDescent="0.25">
      <c r="B754" s="10"/>
      <c r="C754" s="11"/>
      <c r="D754" s="11"/>
      <c r="E754" s="12">
        <f>IF(OR(C754="",D754=""),"",ROUND(MOD(D754-C754,1)*1440,0))</f>
      </c>
      <c r="G754" s="13">
        <f>IF(F754="","",IFERROR(INDEX(Pilots!$B$2:$B$51,MATCH(F754,Pilots!$A$2:$A$51,0)),""))</f>
      </c>
      <c r="J754" s="13">
        <f>IF(I754="","",IFERROR(INDEX(Aircraft!$D$2:$D$51,MATCH(I754,Aircraft!$A$2:$A$51,0)),""))</f>
      </c>
      <c r="K754" s="13">
        <f>IF(I754="","",IFERROR(INDEX(Aircraft!$C$2:$C$51,MATCH(I754,Aircraft!$A$2:$A$51,0)),""))</f>
      </c>
      <c r="Z754" s="14"/>
    </row>
    <row r="755" spans="2:26" x14ac:dyDescent="0.25">
      <c r="B755" s="10"/>
      <c r="C755" s="11"/>
      <c r="D755" s="11"/>
      <c r="E755" s="12">
        <f>IF(OR(C755="",D755=""),"",ROUND(MOD(D755-C755,1)*1440,0))</f>
      </c>
      <c r="G755" s="13">
        <f>IF(F755="","",IFERROR(INDEX(Pilots!$B$2:$B$51,MATCH(F755,Pilots!$A$2:$A$51,0)),""))</f>
      </c>
      <c r="J755" s="13">
        <f>IF(I755="","",IFERROR(INDEX(Aircraft!$D$2:$D$51,MATCH(I755,Aircraft!$A$2:$A$51,0)),""))</f>
      </c>
      <c r="K755" s="13">
        <f>IF(I755="","",IFERROR(INDEX(Aircraft!$C$2:$C$51,MATCH(I755,Aircraft!$A$2:$A$51,0)),""))</f>
      </c>
      <c r="Z755" s="14"/>
    </row>
    <row r="756" spans="2:26" x14ac:dyDescent="0.25">
      <c r="B756" s="10"/>
      <c r="C756" s="11"/>
      <c r="D756" s="11"/>
      <c r="E756" s="12">
        <f>IF(OR(C756="",D756=""),"",ROUND(MOD(D756-C756,1)*1440,0))</f>
      </c>
      <c r="G756" s="13">
        <f>IF(F756="","",IFERROR(INDEX(Pilots!$B$2:$B$51,MATCH(F756,Pilots!$A$2:$A$51,0)),""))</f>
      </c>
      <c r="J756" s="13">
        <f>IF(I756="","",IFERROR(INDEX(Aircraft!$D$2:$D$51,MATCH(I756,Aircraft!$A$2:$A$51,0)),""))</f>
      </c>
      <c r="K756" s="13">
        <f>IF(I756="","",IFERROR(INDEX(Aircraft!$C$2:$C$51,MATCH(I756,Aircraft!$A$2:$A$51,0)),""))</f>
      </c>
      <c r="Z756" s="14"/>
    </row>
    <row r="757" spans="2:26" x14ac:dyDescent="0.25">
      <c r="B757" s="10"/>
      <c r="C757" s="11"/>
      <c r="D757" s="11"/>
      <c r="E757" s="12">
        <f>IF(OR(C757="",D757=""),"",ROUND(MOD(D757-C757,1)*1440,0))</f>
      </c>
      <c r="G757" s="13">
        <f>IF(F757="","",IFERROR(INDEX(Pilots!$B$2:$B$51,MATCH(F757,Pilots!$A$2:$A$51,0)),""))</f>
      </c>
      <c r="J757" s="13">
        <f>IF(I757="","",IFERROR(INDEX(Aircraft!$D$2:$D$51,MATCH(I757,Aircraft!$A$2:$A$51,0)),""))</f>
      </c>
      <c r="K757" s="13">
        <f>IF(I757="","",IFERROR(INDEX(Aircraft!$C$2:$C$51,MATCH(I757,Aircraft!$A$2:$A$51,0)),""))</f>
      </c>
      <c r="Z757" s="14"/>
    </row>
    <row r="758" spans="2:26" x14ac:dyDescent="0.25">
      <c r="B758" s="10"/>
      <c r="C758" s="11"/>
      <c r="D758" s="11"/>
      <c r="E758" s="12">
        <f>IF(OR(C758="",D758=""),"",ROUND(MOD(D758-C758,1)*1440,0))</f>
      </c>
      <c r="G758" s="13">
        <f>IF(F758="","",IFERROR(INDEX(Pilots!$B$2:$B$51,MATCH(F758,Pilots!$A$2:$A$51,0)),""))</f>
      </c>
      <c r="J758" s="13">
        <f>IF(I758="","",IFERROR(INDEX(Aircraft!$D$2:$D$51,MATCH(I758,Aircraft!$A$2:$A$51,0)),""))</f>
      </c>
      <c r="K758" s="13">
        <f>IF(I758="","",IFERROR(INDEX(Aircraft!$C$2:$C$51,MATCH(I758,Aircraft!$A$2:$A$51,0)),""))</f>
      </c>
      <c r="Z758" s="14"/>
    </row>
    <row r="759" spans="2:26" x14ac:dyDescent="0.25">
      <c r="B759" s="10"/>
      <c r="C759" s="11"/>
      <c r="D759" s="11"/>
      <c r="E759" s="12">
        <f>IF(OR(C759="",D759=""),"",ROUND(MOD(D759-C759,1)*1440,0))</f>
      </c>
      <c r="G759" s="13">
        <f>IF(F759="","",IFERROR(INDEX(Pilots!$B$2:$B$51,MATCH(F759,Pilots!$A$2:$A$51,0)),""))</f>
      </c>
      <c r="J759" s="13">
        <f>IF(I759="","",IFERROR(INDEX(Aircraft!$D$2:$D$51,MATCH(I759,Aircraft!$A$2:$A$51,0)),""))</f>
      </c>
      <c r="K759" s="13">
        <f>IF(I759="","",IFERROR(INDEX(Aircraft!$C$2:$C$51,MATCH(I759,Aircraft!$A$2:$A$51,0)),""))</f>
      </c>
      <c r="Z759" s="14"/>
    </row>
    <row r="760" spans="2:26" x14ac:dyDescent="0.25">
      <c r="B760" s="10"/>
      <c r="C760" s="11"/>
      <c r="D760" s="11"/>
      <c r="E760" s="12">
        <f>IF(OR(C760="",D760=""),"",ROUND(MOD(D760-C760,1)*1440,0))</f>
      </c>
      <c r="G760" s="13">
        <f>IF(F760="","",IFERROR(INDEX(Pilots!$B$2:$B$51,MATCH(F760,Pilots!$A$2:$A$51,0)),""))</f>
      </c>
      <c r="J760" s="13">
        <f>IF(I760="","",IFERROR(INDEX(Aircraft!$D$2:$D$51,MATCH(I760,Aircraft!$A$2:$A$51,0)),""))</f>
      </c>
      <c r="K760" s="13">
        <f>IF(I760="","",IFERROR(INDEX(Aircraft!$C$2:$C$51,MATCH(I760,Aircraft!$A$2:$A$51,0)),""))</f>
      </c>
      <c r="Z760" s="14"/>
    </row>
    <row r="761" spans="2:26" x14ac:dyDescent="0.25">
      <c r="B761" s="10"/>
      <c r="C761" s="11"/>
      <c r="D761" s="11"/>
      <c r="E761" s="12">
        <f>IF(OR(C761="",D761=""),"",ROUND(MOD(D761-C761,1)*1440,0))</f>
      </c>
      <c r="G761" s="13">
        <f>IF(F761="","",IFERROR(INDEX(Pilots!$B$2:$B$51,MATCH(F761,Pilots!$A$2:$A$51,0)),""))</f>
      </c>
      <c r="J761" s="13">
        <f>IF(I761="","",IFERROR(INDEX(Aircraft!$D$2:$D$51,MATCH(I761,Aircraft!$A$2:$A$51,0)),""))</f>
      </c>
      <c r="K761" s="13">
        <f>IF(I761="","",IFERROR(INDEX(Aircraft!$C$2:$C$51,MATCH(I761,Aircraft!$A$2:$A$51,0)),""))</f>
      </c>
      <c r="Z761" s="14"/>
    </row>
    <row r="762" spans="2:26" x14ac:dyDescent="0.25">
      <c r="B762" s="10"/>
      <c r="C762" s="11"/>
      <c r="D762" s="11"/>
      <c r="E762" s="12">
        <f>IF(OR(C762="",D762=""),"",ROUND(MOD(D762-C762,1)*1440,0))</f>
      </c>
      <c r="G762" s="13">
        <f>IF(F762="","",IFERROR(INDEX(Pilots!$B$2:$B$51,MATCH(F762,Pilots!$A$2:$A$51,0)),""))</f>
      </c>
      <c r="J762" s="13">
        <f>IF(I762="","",IFERROR(INDEX(Aircraft!$D$2:$D$51,MATCH(I762,Aircraft!$A$2:$A$51,0)),""))</f>
      </c>
      <c r="K762" s="13">
        <f>IF(I762="","",IFERROR(INDEX(Aircraft!$C$2:$C$51,MATCH(I762,Aircraft!$A$2:$A$51,0)),""))</f>
      </c>
      <c r="Z762" s="14"/>
    </row>
    <row r="763" spans="2:26" x14ac:dyDescent="0.25">
      <c r="B763" s="10"/>
      <c r="C763" s="11"/>
      <c r="D763" s="11"/>
      <c r="E763" s="12">
        <f>IF(OR(C763="",D763=""),"",ROUND(MOD(D763-C763,1)*1440,0))</f>
      </c>
      <c r="G763" s="13">
        <f>IF(F763="","",IFERROR(INDEX(Pilots!$B$2:$B$51,MATCH(F763,Pilots!$A$2:$A$51,0)),""))</f>
      </c>
      <c r="J763" s="13">
        <f>IF(I763="","",IFERROR(INDEX(Aircraft!$D$2:$D$51,MATCH(I763,Aircraft!$A$2:$A$51,0)),""))</f>
      </c>
      <c r="K763" s="13">
        <f>IF(I763="","",IFERROR(INDEX(Aircraft!$C$2:$C$51,MATCH(I763,Aircraft!$A$2:$A$51,0)),""))</f>
      </c>
      <c r="Z763" s="14"/>
    </row>
    <row r="764" spans="2:26" x14ac:dyDescent="0.25">
      <c r="B764" s="10"/>
      <c r="C764" s="11"/>
      <c r="D764" s="11"/>
      <c r="E764" s="12">
        <f>IF(OR(C764="",D764=""),"",ROUND(MOD(D764-C764,1)*1440,0))</f>
      </c>
      <c r="G764" s="13">
        <f>IF(F764="","",IFERROR(INDEX(Pilots!$B$2:$B$51,MATCH(F764,Pilots!$A$2:$A$51,0)),""))</f>
      </c>
      <c r="J764" s="13">
        <f>IF(I764="","",IFERROR(INDEX(Aircraft!$D$2:$D$51,MATCH(I764,Aircraft!$A$2:$A$51,0)),""))</f>
      </c>
      <c r="K764" s="13">
        <f>IF(I764="","",IFERROR(INDEX(Aircraft!$C$2:$C$51,MATCH(I764,Aircraft!$A$2:$A$51,0)),""))</f>
      </c>
      <c r="Z764" s="14"/>
    </row>
    <row r="765" spans="2:26" x14ac:dyDescent="0.25">
      <c r="B765" s="10"/>
      <c r="C765" s="11"/>
      <c r="D765" s="11"/>
      <c r="E765" s="12">
        <f>IF(OR(C765="",D765=""),"",ROUND(MOD(D765-C765,1)*1440,0))</f>
      </c>
      <c r="G765" s="13">
        <f>IF(F765="","",IFERROR(INDEX(Pilots!$B$2:$B$51,MATCH(F765,Pilots!$A$2:$A$51,0)),""))</f>
      </c>
      <c r="J765" s="13">
        <f>IF(I765="","",IFERROR(INDEX(Aircraft!$D$2:$D$51,MATCH(I765,Aircraft!$A$2:$A$51,0)),""))</f>
      </c>
      <c r="K765" s="13">
        <f>IF(I765="","",IFERROR(INDEX(Aircraft!$C$2:$C$51,MATCH(I765,Aircraft!$A$2:$A$51,0)),""))</f>
      </c>
      <c r="Z765" s="14"/>
    </row>
    <row r="766" spans="2:26" x14ac:dyDescent="0.25">
      <c r="B766" s="10"/>
      <c r="C766" s="11"/>
      <c r="D766" s="11"/>
      <c r="E766" s="12">
        <f>IF(OR(C766="",D766=""),"",ROUND(MOD(D766-C766,1)*1440,0))</f>
      </c>
      <c r="G766" s="13">
        <f>IF(F766="","",IFERROR(INDEX(Pilots!$B$2:$B$51,MATCH(F766,Pilots!$A$2:$A$51,0)),""))</f>
      </c>
      <c r="J766" s="13">
        <f>IF(I766="","",IFERROR(INDEX(Aircraft!$D$2:$D$51,MATCH(I766,Aircraft!$A$2:$A$51,0)),""))</f>
      </c>
      <c r="K766" s="13">
        <f>IF(I766="","",IFERROR(INDEX(Aircraft!$C$2:$C$51,MATCH(I766,Aircraft!$A$2:$A$51,0)),""))</f>
      </c>
      <c r="Z766" s="14"/>
    </row>
    <row r="767" spans="2:26" x14ac:dyDescent="0.25">
      <c r="B767" s="10"/>
      <c r="C767" s="11"/>
      <c r="D767" s="11"/>
      <c r="E767" s="12">
        <f>IF(OR(C767="",D767=""),"",ROUND(MOD(D767-C767,1)*1440,0))</f>
      </c>
      <c r="G767" s="13">
        <f>IF(F767="","",IFERROR(INDEX(Pilots!$B$2:$B$51,MATCH(F767,Pilots!$A$2:$A$51,0)),""))</f>
      </c>
      <c r="J767" s="13">
        <f>IF(I767="","",IFERROR(INDEX(Aircraft!$D$2:$D$51,MATCH(I767,Aircraft!$A$2:$A$51,0)),""))</f>
      </c>
      <c r="K767" s="13">
        <f>IF(I767="","",IFERROR(INDEX(Aircraft!$C$2:$C$51,MATCH(I767,Aircraft!$A$2:$A$51,0)),""))</f>
      </c>
      <c r="Z767" s="14"/>
    </row>
    <row r="768" spans="2:26" x14ac:dyDescent="0.25">
      <c r="B768" s="10"/>
      <c r="C768" s="11"/>
      <c r="D768" s="11"/>
      <c r="E768" s="12">
        <f>IF(OR(C768="",D768=""),"",ROUND(MOD(D768-C768,1)*1440,0))</f>
      </c>
      <c r="G768" s="13">
        <f>IF(F768="","",IFERROR(INDEX(Pilots!$B$2:$B$51,MATCH(F768,Pilots!$A$2:$A$51,0)),""))</f>
      </c>
      <c r="J768" s="13">
        <f>IF(I768="","",IFERROR(INDEX(Aircraft!$D$2:$D$51,MATCH(I768,Aircraft!$A$2:$A$51,0)),""))</f>
      </c>
      <c r="K768" s="13">
        <f>IF(I768="","",IFERROR(INDEX(Aircraft!$C$2:$C$51,MATCH(I768,Aircraft!$A$2:$A$51,0)),""))</f>
      </c>
      <c r="Z768" s="14"/>
    </row>
    <row r="769" spans="2:26" x14ac:dyDescent="0.25">
      <c r="B769" s="10"/>
      <c r="C769" s="11"/>
      <c r="D769" s="11"/>
      <c r="E769" s="12">
        <f>IF(OR(C769="",D769=""),"",ROUND(MOD(D769-C769,1)*1440,0))</f>
      </c>
      <c r="G769" s="13">
        <f>IF(F769="","",IFERROR(INDEX(Pilots!$B$2:$B$51,MATCH(F769,Pilots!$A$2:$A$51,0)),""))</f>
      </c>
      <c r="J769" s="13">
        <f>IF(I769="","",IFERROR(INDEX(Aircraft!$D$2:$D$51,MATCH(I769,Aircraft!$A$2:$A$51,0)),""))</f>
      </c>
      <c r="K769" s="13">
        <f>IF(I769="","",IFERROR(INDEX(Aircraft!$C$2:$C$51,MATCH(I769,Aircraft!$A$2:$A$51,0)),""))</f>
      </c>
      <c r="Z769" s="14"/>
    </row>
    <row r="770" spans="2:26" x14ac:dyDescent="0.25">
      <c r="B770" s="10"/>
      <c r="C770" s="11"/>
      <c r="D770" s="11"/>
      <c r="E770" s="12">
        <f>IF(OR(C770="",D770=""),"",ROUND(MOD(D770-C770,1)*1440,0))</f>
      </c>
      <c r="G770" s="13">
        <f>IF(F770="","",IFERROR(INDEX(Pilots!$B$2:$B$51,MATCH(F770,Pilots!$A$2:$A$51,0)),""))</f>
      </c>
      <c r="J770" s="13">
        <f>IF(I770="","",IFERROR(INDEX(Aircraft!$D$2:$D$51,MATCH(I770,Aircraft!$A$2:$A$51,0)),""))</f>
      </c>
      <c r="K770" s="13">
        <f>IF(I770="","",IFERROR(INDEX(Aircraft!$C$2:$C$51,MATCH(I770,Aircraft!$A$2:$A$51,0)),""))</f>
      </c>
      <c r="Z770" s="14"/>
    </row>
    <row r="771" spans="2:26" x14ac:dyDescent="0.25">
      <c r="B771" s="10"/>
      <c r="C771" s="11"/>
      <c r="D771" s="11"/>
      <c r="E771" s="12">
        <f>IF(OR(C771="",D771=""),"",ROUND(MOD(D771-C771,1)*1440,0))</f>
      </c>
      <c r="G771" s="13">
        <f>IF(F771="","",IFERROR(INDEX(Pilots!$B$2:$B$51,MATCH(F771,Pilots!$A$2:$A$51,0)),""))</f>
      </c>
      <c r="J771" s="13">
        <f>IF(I771="","",IFERROR(INDEX(Aircraft!$D$2:$D$51,MATCH(I771,Aircraft!$A$2:$A$51,0)),""))</f>
      </c>
      <c r="K771" s="13">
        <f>IF(I771="","",IFERROR(INDEX(Aircraft!$C$2:$C$51,MATCH(I771,Aircraft!$A$2:$A$51,0)),""))</f>
      </c>
      <c r="Z771" s="14"/>
    </row>
    <row r="772" spans="2:26" x14ac:dyDescent="0.25">
      <c r="B772" s="10"/>
      <c r="C772" s="11"/>
      <c r="D772" s="11"/>
      <c r="E772" s="12">
        <f>IF(OR(C772="",D772=""),"",ROUND(MOD(D772-C772,1)*1440,0))</f>
      </c>
      <c r="G772" s="13">
        <f>IF(F772="","",IFERROR(INDEX(Pilots!$B$2:$B$51,MATCH(F772,Pilots!$A$2:$A$51,0)),""))</f>
      </c>
      <c r="J772" s="13">
        <f>IF(I772="","",IFERROR(INDEX(Aircraft!$D$2:$D$51,MATCH(I772,Aircraft!$A$2:$A$51,0)),""))</f>
      </c>
      <c r="K772" s="13">
        <f>IF(I772="","",IFERROR(INDEX(Aircraft!$C$2:$C$51,MATCH(I772,Aircraft!$A$2:$A$51,0)),""))</f>
      </c>
      <c r="Z772" s="14"/>
    </row>
    <row r="773" spans="2:26" x14ac:dyDescent="0.25">
      <c r="B773" s="10"/>
      <c r="C773" s="11"/>
      <c r="D773" s="11"/>
      <c r="E773" s="12">
        <f>IF(OR(C773="",D773=""),"",ROUND(MOD(D773-C773,1)*1440,0))</f>
      </c>
      <c r="G773" s="13">
        <f>IF(F773="","",IFERROR(INDEX(Pilots!$B$2:$B$51,MATCH(F773,Pilots!$A$2:$A$51,0)),""))</f>
      </c>
      <c r="J773" s="13">
        <f>IF(I773="","",IFERROR(INDEX(Aircraft!$D$2:$D$51,MATCH(I773,Aircraft!$A$2:$A$51,0)),""))</f>
      </c>
      <c r="K773" s="13">
        <f>IF(I773="","",IFERROR(INDEX(Aircraft!$C$2:$C$51,MATCH(I773,Aircraft!$A$2:$A$51,0)),""))</f>
      </c>
      <c r="Z773" s="14"/>
    </row>
    <row r="774" spans="2:26" x14ac:dyDescent="0.25">
      <c r="B774" s="10"/>
      <c r="C774" s="11"/>
      <c r="D774" s="11"/>
      <c r="E774" s="12">
        <f>IF(OR(C774="",D774=""),"",ROUND(MOD(D774-C774,1)*1440,0))</f>
      </c>
      <c r="G774" s="13">
        <f>IF(F774="","",IFERROR(INDEX(Pilots!$B$2:$B$51,MATCH(F774,Pilots!$A$2:$A$51,0)),""))</f>
      </c>
      <c r="J774" s="13">
        <f>IF(I774="","",IFERROR(INDEX(Aircraft!$D$2:$D$51,MATCH(I774,Aircraft!$A$2:$A$51,0)),""))</f>
      </c>
      <c r="K774" s="13">
        <f>IF(I774="","",IFERROR(INDEX(Aircraft!$C$2:$C$51,MATCH(I774,Aircraft!$A$2:$A$51,0)),""))</f>
      </c>
      <c r="Z774" s="14"/>
    </row>
    <row r="775" spans="2:26" x14ac:dyDescent="0.25">
      <c r="B775" s="10"/>
      <c r="C775" s="11"/>
      <c r="D775" s="11"/>
      <c r="E775" s="12">
        <f>IF(OR(C775="",D775=""),"",ROUND(MOD(D775-C775,1)*1440,0))</f>
      </c>
      <c r="G775" s="13">
        <f>IF(F775="","",IFERROR(INDEX(Pilots!$B$2:$B$51,MATCH(F775,Pilots!$A$2:$A$51,0)),""))</f>
      </c>
      <c r="J775" s="13">
        <f>IF(I775="","",IFERROR(INDEX(Aircraft!$D$2:$D$51,MATCH(I775,Aircraft!$A$2:$A$51,0)),""))</f>
      </c>
      <c r="K775" s="13">
        <f>IF(I775="","",IFERROR(INDEX(Aircraft!$C$2:$C$51,MATCH(I775,Aircraft!$A$2:$A$51,0)),""))</f>
      </c>
      <c r="Z775" s="14"/>
    </row>
    <row r="776" spans="2:26" x14ac:dyDescent="0.25">
      <c r="B776" s="10"/>
      <c r="C776" s="11"/>
      <c r="D776" s="11"/>
      <c r="E776" s="12">
        <f>IF(OR(C776="",D776=""),"",ROUND(MOD(D776-C776,1)*1440,0))</f>
      </c>
      <c r="G776" s="13">
        <f>IF(F776="","",IFERROR(INDEX(Pilots!$B$2:$B$51,MATCH(F776,Pilots!$A$2:$A$51,0)),""))</f>
      </c>
      <c r="J776" s="13">
        <f>IF(I776="","",IFERROR(INDEX(Aircraft!$D$2:$D$51,MATCH(I776,Aircraft!$A$2:$A$51,0)),""))</f>
      </c>
      <c r="K776" s="13">
        <f>IF(I776="","",IFERROR(INDEX(Aircraft!$C$2:$C$51,MATCH(I776,Aircraft!$A$2:$A$51,0)),""))</f>
      </c>
      <c r="Z776" s="14"/>
    </row>
    <row r="777" spans="2:26" x14ac:dyDescent="0.25">
      <c r="B777" s="10"/>
      <c r="C777" s="11"/>
      <c r="D777" s="11"/>
      <c r="E777" s="12">
        <f>IF(OR(C777="",D777=""),"",ROUND(MOD(D777-C777,1)*1440,0))</f>
      </c>
      <c r="G777" s="13">
        <f>IF(F777="","",IFERROR(INDEX(Pilots!$B$2:$B$51,MATCH(F777,Pilots!$A$2:$A$51,0)),""))</f>
      </c>
      <c r="J777" s="13">
        <f>IF(I777="","",IFERROR(INDEX(Aircraft!$D$2:$D$51,MATCH(I777,Aircraft!$A$2:$A$51,0)),""))</f>
      </c>
      <c r="K777" s="13">
        <f>IF(I777="","",IFERROR(INDEX(Aircraft!$C$2:$C$51,MATCH(I777,Aircraft!$A$2:$A$51,0)),""))</f>
      </c>
      <c r="Z777" s="14"/>
    </row>
    <row r="778" spans="2:26" x14ac:dyDescent="0.25">
      <c r="B778" s="10"/>
      <c r="C778" s="11"/>
      <c r="D778" s="11"/>
      <c r="E778" s="12">
        <f>IF(OR(C778="",D778=""),"",ROUND(MOD(D778-C778,1)*1440,0))</f>
      </c>
      <c r="G778" s="13">
        <f>IF(F778="","",IFERROR(INDEX(Pilots!$B$2:$B$51,MATCH(F778,Pilots!$A$2:$A$51,0)),""))</f>
      </c>
      <c r="J778" s="13">
        <f>IF(I778="","",IFERROR(INDEX(Aircraft!$D$2:$D$51,MATCH(I778,Aircraft!$A$2:$A$51,0)),""))</f>
      </c>
      <c r="K778" s="13">
        <f>IF(I778="","",IFERROR(INDEX(Aircraft!$C$2:$C$51,MATCH(I778,Aircraft!$A$2:$A$51,0)),""))</f>
      </c>
      <c r="Z778" s="14"/>
    </row>
    <row r="779" spans="2:26" x14ac:dyDescent="0.25">
      <c r="B779" s="10"/>
      <c r="C779" s="11"/>
      <c r="D779" s="11"/>
      <c r="E779" s="12">
        <f>IF(OR(C779="",D779=""),"",ROUND(MOD(D779-C779,1)*1440,0))</f>
      </c>
      <c r="G779" s="13">
        <f>IF(F779="","",IFERROR(INDEX(Pilots!$B$2:$B$51,MATCH(F779,Pilots!$A$2:$A$51,0)),""))</f>
      </c>
      <c r="J779" s="13">
        <f>IF(I779="","",IFERROR(INDEX(Aircraft!$D$2:$D$51,MATCH(I779,Aircraft!$A$2:$A$51,0)),""))</f>
      </c>
      <c r="K779" s="13">
        <f>IF(I779="","",IFERROR(INDEX(Aircraft!$C$2:$C$51,MATCH(I779,Aircraft!$A$2:$A$51,0)),""))</f>
      </c>
      <c r="Z779" s="14"/>
    </row>
    <row r="780" spans="2:26" x14ac:dyDescent="0.25">
      <c r="B780" s="10"/>
      <c r="C780" s="11"/>
      <c r="D780" s="11"/>
      <c r="E780" s="12">
        <f>IF(OR(C780="",D780=""),"",ROUND(MOD(D780-C780,1)*1440,0))</f>
      </c>
      <c r="G780" s="13">
        <f>IF(F780="","",IFERROR(INDEX(Pilots!$B$2:$B$51,MATCH(F780,Pilots!$A$2:$A$51,0)),""))</f>
      </c>
      <c r="J780" s="13">
        <f>IF(I780="","",IFERROR(INDEX(Aircraft!$D$2:$D$51,MATCH(I780,Aircraft!$A$2:$A$51,0)),""))</f>
      </c>
      <c r="K780" s="13">
        <f>IF(I780="","",IFERROR(INDEX(Aircraft!$C$2:$C$51,MATCH(I780,Aircraft!$A$2:$A$51,0)),""))</f>
      </c>
      <c r="Z780" s="14"/>
    </row>
    <row r="781" spans="2:26" x14ac:dyDescent="0.25">
      <c r="B781" s="10"/>
      <c r="C781" s="11"/>
      <c r="D781" s="11"/>
      <c r="E781" s="12">
        <f>IF(OR(C781="",D781=""),"",ROUND(MOD(D781-C781,1)*1440,0))</f>
      </c>
      <c r="G781" s="13">
        <f>IF(F781="","",IFERROR(INDEX(Pilots!$B$2:$B$51,MATCH(F781,Pilots!$A$2:$A$51,0)),""))</f>
      </c>
      <c r="J781" s="13">
        <f>IF(I781="","",IFERROR(INDEX(Aircraft!$D$2:$D$51,MATCH(I781,Aircraft!$A$2:$A$51,0)),""))</f>
      </c>
      <c r="K781" s="13">
        <f>IF(I781="","",IFERROR(INDEX(Aircraft!$C$2:$C$51,MATCH(I781,Aircraft!$A$2:$A$51,0)),""))</f>
      </c>
      <c r="Z781" s="14"/>
    </row>
    <row r="782" spans="2:26" x14ac:dyDescent="0.25">
      <c r="B782" s="10"/>
      <c r="C782" s="11"/>
      <c r="D782" s="11"/>
      <c r="E782" s="12">
        <f>IF(OR(C782="",D782=""),"",ROUND(MOD(D782-C782,1)*1440,0))</f>
      </c>
      <c r="G782" s="13">
        <f>IF(F782="","",IFERROR(INDEX(Pilots!$B$2:$B$51,MATCH(F782,Pilots!$A$2:$A$51,0)),""))</f>
      </c>
      <c r="J782" s="13">
        <f>IF(I782="","",IFERROR(INDEX(Aircraft!$D$2:$D$51,MATCH(I782,Aircraft!$A$2:$A$51,0)),""))</f>
      </c>
      <c r="K782" s="13">
        <f>IF(I782="","",IFERROR(INDEX(Aircraft!$C$2:$C$51,MATCH(I782,Aircraft!$A$2:$A$51,0)),""))</f>
      </c>
      <c r="Z782" s="14"/>
    </row>
    <row r="783" spans="2:26" x14ac:dyDescent="0.25">
      <c r="B783" s="10"/>
      <c r="C783" s="11"/>
      <c r="D783" s="11"/>
      <c r="E783" s="12">
        <f>IF(OR(C783="",D783=""),"",ROUND(MOD(D783-C783,1)*1440,0))</f>
      </c>
      <c r="G783" s="13">
        <f>IF(F783="","",IFERROR(INDEX(Pilots!$B$2:$B$51,MATCH(F783,Pilots!$A$2:$A$51,0)),""))</f>
      </c>
      <c r="J783" s="13">
        <f>IF(I783="","",IFERROR(INDEX(Aircraft!$D$2:$D$51,MATCH(I783,Aircraft!$A$2:$A$51,0)),""))</f>
      </c>
      <c r="K783" s="13">
        <f>IF(I783="","",IFERROR(INDEX(Aircraft!$C$2:$C$51,MATCH(I783,Aircraft!$A$2:$A$51,0)),""))</f>
      </c>
      <c r="Z783" s="14"/>
    </row>
    <row r="784" spans="2:26" x14ac:dyDescent="0.25">
      <c r="B784" s="10"/>
      <c r="C784" s="11"/>
      <c r="D784" s="11"/>
      <c r="E784" s="12">
        <f>IF(OR(C784="",D784=""),"",ROUND(MOD(D784-C784,1)*1440,0))</f>
      </c>
      <c r="G784" s="13">
        <f>IF(F784="","",IFERROR(INDEX(Pilots!$B$2:$B$51,MATCH(F784,Pilots!$A$2:$A$51,0)),""))</f>
      </c>
      <c r="J784" s="13">
        <f>IF(I784="","",IFERROR(INDEX(Aircraft!$D$2:$D$51,MATCH(I784,Aircraft!$A$2:$A$51,0)),""))</f>
      </c>
      <c r="K784" s="13">
        <f>IF(I784="","",IFERROR(INDEX(Aircraft!$C$2:$C$51,MATCH(I784,Aircraft!$A$2:$A$51,0)),""))</f>
      </c>
      <c r="Z784" s="14"/>
    </row>
    <row r="785" spans="2:26" x14ac:dyDescent="0.25">
      <c r="B785" s="10"/>
      <c r="C785" s="11"/>
      <c r="D785" s="11"/>
      <c r="E785" s="12">
        <f>IF(OR(C785="",D785=""),"",ROUND(MOD(D785-C785,1)*1440,0))</f>
      </c>
      <c r="G785" s="13">
        <f>IF(F785="","",IFERROR(INDEX(Pilots!$B$2:$B$51,MATCH(F785,Pilots!$A$2:$A$51,0)),""))</f>
      </c>
      <c r="J785" s="13">
        <f>IF(I785="","",IFERROR(INDEX(Aircraft!$D$2:$D$51,MATCH(I785,Aircraft!$A$2:$A$51,0)),""))</f>
      </c>
      <c r="K785" s="13">
        <f>IF(I785="","",IFERROR(INDEX(Aircraft!$C$2:$C$51,MATCH(I785,Aircraft!$A$2:$A$51,0)),""))</f>
      </c>
      <c r="Z785" s="14"/>
    </row>
    <row r="786" spans="2:26" x14ac:dyDescent="0.25">
      <c r="B786" s="10"/>
      <c r="C786" s="11"/>
      <c r="D786" s="11"/>
      <c r="E786" s="12">
        <f>IF(OR(C786="",D786=""),"",ROUND(MOD(D786-C786,1)*1440,0))</f>
      </c>
      <c r="G786" s="13">
        <f>IF(F786="","",IFERROR(INDEX(Pilots!$B$2:$B$51,MATCH(F786,Pilots!$A$2:$A$51,0)),""))</f>
      </c>
      <c r="J786" s="13">
        <f>IF(I786="","",IFERROR(INDEX(Aircraft!$D$2:$D$51,MATCH(I786,Aircraft!$A$2:$A$51,0)),""))</f>
      </c>
      <c r="K786" s="13">
        <f>IF(I786="","",IFERROR(INDEX(Aircraft!$C$2:$C$51,MATCH(I786,Aircraft!$A$2:$A$51,0)),""))</f>
      </c>
      <c r="Z786" s="14"/>
    </row>
    <row r="787" spans="2:26" x14ac:dyDescent="0.25">
      <c r="B787" s="10"/>
      <c r="C787" s="11"/>
      <c r="D787" s="11"/>
      <c r="E787" s="12">
        <f>IF(OR(C787="",D787=""),"",ROUND(MOD(D787-C787,1)*1440,0))</f>
      </c>
      <c r="G787" s="13">
        <f>IF(F787="","",IFERROR(INDEX(Pilots!$B$2:$B$51,MATCH(F787,Pilots!$A$2:$A$51,0)),""))</f>
      </c>
      <c r="J787" s="13">
        <f>IF(I787="","",IFERROR(INDEX(Aircraft!$D$2:$D$51,MATCH(I787,Aircraft!$A$2:$A$51,0)),""))</f>
      </c>
      <c r="K787" s="13">
        <f>IF(I787="","",IFERROR(INDEX(Aircraft!$C$2:$C$51,MATCH(I787,Aircraft!$A$2:$A$51,0)),""))</f>
      </c>
      <c r="Z787" s="14"/>
    </row>
    <row r="788" spans="2:26" x14ac:dyDescent="0.25">
      <c r="B788" s="10"/>
      <c r="C788" s="11"/>
      <c r="D788" s="11"/>
      <c r="E788" s="12">
        <f>IF(OR(C788="",D788=""),"",ROUND(MOD(D788-C788,1)*1440,0))</f>
      </c>
      <c r="G788" s="13">
        <f>IF(F788="","",IFERROR(INDEX(Pilots!$B$2:$B$51,MATCH(F788,Pilots!$A$2:$A$51,0)),""))</f>
      </c>
      <c r="J788" s="13">
        <f>IF(I788="","",IFERROR(INDEX(Aircraft!$D$2:$D$51,MATCH(I788,Aircraft!$A$2:$A$51,0)),""))</f>
      </c>
      <c r="K788" s="13">
        <f>IF(I788="","",IFERROR(INDEX(Aircraft!$C$2:$C$51,MATCH(I788,Aircraft!$A$2:$A$51,0)),""))</f>
      </c>
      <c r="Z788" s="14"/>
    </row>
    <row r="789" spans="2:26" x14ac:dyDescent="0.25">
      <c r="B789" s="10"/>
      <c r="C789" s="11"/>
      <c r="D789" s="11"/>
      <c r="E789" s="12">
        <f>IF(OR(C789="",D789=""),"",ROUND(MOD(D789-C789,1)*1440,0))</f>
      </c>
      <c r="G789" s="13">
        <f>IF(F789="","",IFERROR(INDEX(Pilots!$B$2:$B$51,MATCH(F789,Pilots!$A$2:$A$51,0)),""))</f>
      </c>
      <c r="J789" s="13">
        <f>IF(I789="","",IFERROR(INDEX(Aircraft!$D$2:$D$51,MATCH(I789,Aircraft!$A$2:$A$51,0)),""))</f>
      </c>
      <c r="K789" s="13">
        <f>IF(I789="","",IFERROR(INDEX(Aircraft!$C$2:$C$51,MATCH(I789,Aircraft!$A$2:$A$51,0)),""))</f>
      </c>
      <c r="Z789" s="14"/>
    </row>
    <row r="790" spans="2:26" x14ac:dyDescent="0.25">
      <c r="B790" s="10"/>
      <c r="C790" s="11"/>
      <c r="D790" s="11"/>
      <c r="E790" s="12">
        <f>IF(OR(C790="",D790=""),"",ROUND(MOD(D790-C790,1)*1440,0))</f>
      </c>
      <c r="G790" s="13">
        <f>IF(F790="","",IFERROR(INDEX(Pilots!$B$2:$B$51,MATCH(F790,Pilots!$A$2:$A$51,0)),""))</f>
      </c>
      <c r="J790" s="13">
        <f>IF(I790="","",IFERROR(INDEX(Aircraft!$D$2:$D$51,MATCH(I790,Aircraft!$A$2:$A$51,0)),""))</f>
      </c>
      <c r="K790" s="13">
        <f>IF(I790="","",IFERROR(INDEX(Aircraft!$C$2:$C$51,MATCH(I790,Aircraft!$A$2:$A$51,0)),""))</f>
      </c>
      <c r="Z790" s="14"/>
    </row>
    <row r="791" spans="2:26" x14ac:dyDescent="0.25">
      <c r="B791" s="10"/>
      <c r="C791" s="11"/>
      <c r="D791" s="11"/>
      <c r="E791" s="12">
        <f>IF(OR(C791="",D791=""),"",ROUND(MOD(D791-C791,1)*1440,0))</f>
      </c>
      <c r="G791" s="13">
        <f>IF(F791="","",IFERROR(INDEX(Pilots!$B$2:$B$51,MATCH(F791,Pilots!$A$2:$A$51,0)),""))</f>
      </c>
      <c r="J791" s="13">
        <f>IF(I791="","",IFERROR(INDEX(Aircraft!$D$2:$D$51,MATCH(I791,Aircraft!$A$2:$A$51,0)),""))</f>
      </c>
      <c r="K791" s="13">
        <f>IF(I791="","",IFERROR(INDEX(Aircraft!$C$2:$C$51,MATCH(I791,Aircraft!$A$2:$A$51,0)),""))</f>
      </c>
      <c r="Z791" s="14"/>
    </row>
    <row r="792" spans="2:26" x14ac:dyDescent="0.25">
      <c r="B792" s="10"/>
      <c r="C792" s="11"/>
      <c r="D792" s="11"/>
      <c r="E792" s="12">
        <f>IF(OR(C792="",D792=""),"",ROUND(MOD(D792-C792,1)*1440,0))</f>
      </c>
      <c r="G792" s="13">
        <f>IF(F792="","",IFERROR(INDEX(Pilots!$B$2:$B$51,MATCH(F792,Pilots!$A$2:$A$51,0)),""))</f>
      </c>
      <c r="J792" s="13">
        <f>IF(I792="","",IFERROR(INDEX(Aircraft!$D$2:$D$51,MATCH(I792,Aircraft!$A$2:$A$51,0)),""))</f>
      </c>
      <c r="K792" s="13">
        <f>IF(I792="","",IFERROR(INDEX(Aircraft!$C$2:$C$51,MATCH(I792,Aircraft!$A$2:$A$51,0)),""))</f>
      </c>
      <c r="Z792" s="14"/>
    </row>
    <row r="793" spans="2:26" x14ac:dyDescent="0.25">
      <c r="B793" s="10"/>
      <c r="C793" s="11"/>
      <c r="D793" s="11"/>
      <c r="E793" s="12">
        <f>IF(OR(C793="",D793=""),"",ROUND(MOD(D793-C793,1)*1440,0))</f>
      </c>
      <c r="G793" s="13">
        <f>IF(F793="","",IFERROR(INDEX(Pilots!$B$2:$B$51,MATCH(F793,Pilots!$A$2:$A$51,0)),""))</f>
      </c>
      <c r="J793" s="13">
        <f>IF(I793="","",IFERROR(INDEX(Aircraft!$D$2:$D$51,MATCH(I793,Aircraft!$A$2:$A$51,0)),""))</f>
      </c>
      <c r="K793" s="13">
        <f>IF(I793="","",IFERROR(INDEX(Aircraft!$C$2:$C$51,MATCH(I793,Aircraft!$A$2:$A$51,0)),""))</f>
      </c>
      <c r="Z793" s="14"/>
    </row>
    <row r="794" spans="2:26" x14ac:dyDescent="0.25">
      <c r="B794" s="10"/>
      <c r="C794" s="11"/>
      <c r="D794" s="11"/>
      <c r="E794" s="12">
        <f>IF(OR(C794="",D794=""),"",ROUND(MOD(D794-C794,1)*1440,0))</f>
      </c>
      <c r="G794" s="13">
        <f>IF(F794="","",IFERROR(INDEX(Pilots!$B$2:$B$51,MATCH(F794,Pilots!$A$2:$A$51,0)),""))</f>
      </c>
      <c r="J794" s="13">
        <f>IF(I794="","",IFERROR(INDEX(Aircraft!$D$2:$D$51,MATCH(I794,Aircraft!$A$2:$A$51,0)),""))</f>
      </c>
      <c r="K794" s="13">
        <f>IF(I794="","",IFERROR(INDEX(Aircraft!$C$2:$C$51,MATCH(I794,Aircraft!$A$2:$A$51,0)),""))</f>
      </c>
      <c r="Z794" s="14"/>
    </row>
    <row r="795" spans="2:26" x14ac:dyDescent="0.25">
      <c r="B795" s="10"/>
      <c r="C795" s="11"/>
      <c r="D795" s="11"/>
      <c r="E795" s="12">
        <f>IF(OR(C795="",D795=""),"",ROUND(MOD(D795-C795,1)*1440,0))</f>
      </c>
      <c r="G795" s="13">
        <f>IF(F795="","",IFERROR(INDEX(Pilots!$B$2:$B$51,MATCH(F795,Pilots!$A$2:$A$51,0)),""))</f>
      </c>
      <c r="J795" s="13">
        <f>IF(I795="","",IFERROR(INDEX(Aircraft!$D$2:$D$51,MATCH(I795,Aircraft!$A$2:$A$51,0)),""))</f>
      </c>
      <c r="K795" s="13">
        <f>IF(I795="","",IFERROR(INDEX(Aircraft!$C$2:$C$51,MATCH(I795,Aircraft!$A$2:$A$51,0)),""))</f>
      </c>
      <c r="Z795" s="14"/>
    </row>
    <row r="796" spans="2:26" x14ac:dyDescent="0.25">
      <c r="B796" s="10"/>
      <c r="C796" s="11"/>
      <c r="D796" s="11"/>
      <c r="E796" s="12">
        <f>IF(OR(C796="",D796=""),"",ROUND(MOD(D796-C796,1)*1440,0))</f>
      </c>
      <c r="G796" s="13">
        <f>IF(F796="","",IFERROR(INDEX(Pilots!$B$2:$B$51,MATCH(F796,Pilots!$A$2:$A$51,0)),""))</f>
      </c>
      <c r="J796" s="13">
        <f>IF(I796="","",IFERROR(INDEX(Aircraft!$D$2:$D$51,MATCH(I796,Aircraft!$A$2:$A$51,0)),""))</f>
      </c>
      <c r="K796" s="13">
        <f>IF(I796="","",IFERROR(INDEX(Aircraft!$C$2:$C$51,MATCH(I796,Aircraft!$A$2:$A$51,0)),""))</f>
      </c>
      <c r="Z796" s="14"/>
    </row>
    <row r="797" spans="2:26" x14ac:dyDescent="0.25">
      <c r="B797" s="10"/>
      <c r="C797" s="11"/>
      <c r="D797" s="11"/>
      <c r="E797" s="12">
        <f>IF(OR(C797="",D797=""),"",ROUND(MOD(D797-C797,1)*1440,0))</f>
      </c>
      <c r="G797" s="13">
        <f>IF(F797="","",IFERROR(INDEX(Pilots!$B$2:$B$51,MATCH(F797,Pilots!$A$2:$A$51,0)),""))</f>
      </c>
      <c r="J797" s="13">
        <f>IF(I797="","",IFERROR(INDEX(Aircraft!$D$2:$D$51,MATCH(I797,Aircraft!$A$2:$A$51,0)),""))</f>
      </c>
      <c r="K797" s="13">
        <f>IF(I797="","",IFERROR(INDEX(Aircraft!$C$2:$C$51,MATCH(I797,Aircraft!$A$2:$A$51,0)),""))</f>
      </c>
      <c r="Z797" s="14"/>
    </row>
    <row r="798" spans="2:26" x14ac:dyDescent="0.25">
      <c r="B798" s="10"/>
      <c r="C798" s="11"/>
      <c r="D798" s="11"/>
      <c r="E798" s="12">
        <f>IF(OR(C798="",D798=""),"",ROUND(MOD(D798-C798,1)*1440,0))</f>
      </c>
      <c r="G798" s="13">
        <f>IF(F798="","",IFERROR(INDEX(Pilots!$B$2:$B$51,MATCH(F798,Pilots!$A$2:$A$51,0)),""))</f>
      </c>
      <c r="J798" s="13">
        <f>IF(I798="","",IFERROR(INDEX(Aircraft!$D$2:$D$51,MATCH(I798,Aircraft!$A$2:$A$51,0)),""))</f>
      </c>
      <c r="K798" s="13">
        <f>IF(I798="","",IFERROR(INDEX(Aircraft!$C$2:$C$51,MATCH(I798,Aircraft!$A$2:$A$51,0)),""))</f>
      </c>
      <c r="Z798" s="14"/>
    </row>
    <row r="799" spans="2:26" x14ac:dyDescent="0.25">
      <c r="B799" s="10"/>
      <c r="C799" s="11"/>
      <c r="D799" s="11"/>
      <c r="E799" s="12">
        <f>IF(OR(C799="",D799=""),"",ROUND(MOD(D799-C799,1)*1440,0))</f>
      </c>
      <c r="G799" s="13">
        <f>IF(F799="","",IFERROR(INDEX(Pilots!$B$2:$B$51,MATCH(F799,Pilots!$A$2:$A$51,0)),""))</f>
      </c>
      <c r="J799" s="13">
        <f>IF(I799="","",IFERROR(INDEX(Aircraft!$D$2:$D$51,MATCH(I799,Aircraft!$A$2:$A$51,0)),""))</f>
      </c>
      <c r="K799" s="13">
        <f>IF(I799="","",IFERROR(INDEX(Aircraft!$C$2:$C$51,MATCH(I799,Aircraft!$A$2:$A$51,0)),""))</f>
      </c>
      <c r="Z799" s="14"/>
    </row>
    <row r="800" spans="2:26" x14ac:dyDescent="0.25">
      <c r="B800" s="10"/>
      <c r="C800" s="11"/>
      <c r="D800" s="11"/>
      <c r="E800" s="12">
        <f>IF(OR(C800="",D800=""),"",ROUND(MOD(D800-C800,1)*1440,0))</f>
      </c>
      <c r="G800" s="13">
        <f>IF(F800="","",IFERROR(INDEX(Pilots!$B$2:$B$51,MATCH(F800,Pilots!$A$2:$A$51,0)),""))</f>
      </c>
      <c r="J800" s="13">
        <f>IF(I800="","",IFERROR(INDEX(Aircraft!$D$2:$D$51,MATCH(I800,Aircraft!$A$2:$A$51,0)),""))</f>
      </c>
      <c r="K800" s="13">
        <f>IF(I800="","",IFERROR(INDEX(Aircraft!$C$2:$C$51,MATCH(I800,Aircraft!$A$2:$A$51,0)),""))</f>
      </c>
      <c r="Z800" s="14"/>
    </row>
    <row r="801" spans="2:26" x14ac:dyDescent="0.25">
      <c r="B801" s="10"/>
      <c r="C801" s="11"/>
      <c r="D801" s="11"/>
      <c r="E801" s="12">
        <f>IF(OR(C801="",D801=""),"",ROUND(MOD(D801-C801,1)*1440,0))</f>
      </c>
      <c r="G801" s="13">
        <f>IF(F801="","",IFERROR(INDEX(Pilots!$B$2:$B$51,MATCH(F801,Pilots!$A$2:$A$51,0)),""))</f>
      </c>
      <c r="J801" s="13">
        <f>IF(I801="","",IFERROR(INDEX(Aircraft!$D$2:$D$51,MATCH(I801,Aircraft!$A$2:$A$51,0)),""))</f>
      </c>
      <c r="K801" s="13">
        <f>IF(I801="","",IFERROR(INDEX(Aircraft!$C$2:$C$51,MATCH(I801,Aircraft!$A$2:$A$51,0)),""))</f>
      </c>
      <c r="Z801" s="14"/>
    </row>
    <row r="802" spans="2:26" x14ac:dyDescent="0.25">
      <c r="B802" s="10"/>
      <c r="C802" s="11"/>
      <c r="D802" s="11"/>
      <c r="E802" s="12">
        <f>IF(OR(C802="",D802=""),"",ROUND(MOD(D802-C802,1)*1440,0))</f>
      </c>
      <c r="G802" s="13">
        <f>IF(F802="","",IFERROR(INDEX(Pilots!$B$2:$B$51,MATCH(F802,Pilots!$A$2:$A$51,0)),""))</f>
      </c>
      <c r="J802" s="13">
        <f>IF(I802="","",IFERROR(INDEX(Aircraft!$D$2:$D$51,MATCH(I802,Aircraft!$A$2:$A$51,0)),""))</f>
      </c>
      <c r="K802" s="13">
        <f>IF(I802="","",IFERROR(INDEX(Aircraft!$C$2:$C$51,MATCH(I802,Aircraft!$A$2:$A$51,0)),""))</f>
      </c>
      <c r="Z802" s="14"/>
    </row>
    <row r="803" spans="2:26" x14ac:dyDescent="0.25">
      <c r="B803" s="10"/>
      <c r="C803" s="11"/>
      <c r="D803" s="11"/>
      <c r="E803" s="12">
        <f>IF(OR(C803="",D803=""),"",ROUND(MOD(D803-C803,1)*1440,0))</f>
      </c>
      <c r="G803" s="13">
        <f>IF(F803="","",IFERROR(INDEX(Pilots!$B$2:$B$51,MATCH(F803,Pilots!$A$2:$A$51,0)),""))</f>
      </c>
      <c r="J803" s="13">
        <f>IF(I803="","",IFERROR(INDEX(Aircraft!$D$2:$D$51,MATCH(I803,Aircraft!$A$2:$A$51,0)),""))</f>
      </c>
      <c r="K803" s="13">
        <f>IF(I803="","",IFERROR(INDEX(Aircraft!$C$2:$C$51,MATCH(I803,Aircraft!$A$2:$A$51,0)),""))</f>
      </c>
      <c r="Z803" s="14"/>
    </row>
    <row r="804" spans="2:26" x14ac:dyDescent="0.25">
      <c r="B804" s="10"/>
      <c r="C804" s="11"/>
      <c r="D804" s="11"/>
      <c r="E804" s="12">
        <f>IF(OR(C804="",D804=""),"",ROUND(MOD(D804-C804,1)*1440,0))</f>
      </c>
      <c r="G804" s="13">
        <f>IF(F804="","",IFERROR(INDEX(Pilots!$B$2:$B$51,MATCH(F804,Pilots!$A$2:$A$51,0)),""))</f>
      </c>
      <c r="J804" s="13">
        <f>IF(I804="","",IFERROR(INDEX(Aircraft!$D$2:$D$51,MATCH(I804,Aircraft!$A$2:$A$51,0)),""))</f>
      </c>
      <c r="K804" s="13">
        <f>IF(I804="","",IFERROR(INDEX(Aircraft!$C$2:$C$51,MATCH(I804,Aircraft!$A$2:$A$51,0)),""))</f>
      </c>
      <c r="Z804" s="14"/>
    </row>
    <row r="805" spans="2:26" x14ac:dyDescent="0.25">
      <c r="B805" s="10"/>
      <c r="C805" s="11"/>
      <c r="D805" s="11"/>
      <c r="E805" s="12">
        <f>IF(OR(C805="",D805=""),"",ROUND(MOD(D805-C805,1)*1440,0))</f>
      </c>
      <c r="G805" s="13">
        <f>IF(F805="","",IFERROR(INDEX(Pilots!$B$2:$B$51,MATCH(F805,Pilots!$A$2:$A$51,0)),""))</f>
      </c>
      <c r="J805" s="13">
        <f>IF(I805="","",IFERROR(INDEX(Aircraft!$D$2:$D$51,MATCH(I805,Aircraft!$A$2:$A$51,0)),""))</f>
      </c>
      <c r="K805" s="13">
        <f>IF(I805="","",IFERROR(INDEX(Aircraft!$C$2:$C$51,MATCH(I805,Aircraft!$A$2:$A$51,0)),""))</f>
      </c>
      <c r="Z805" s="14"/>
    </row>
    <row r="806" spans="2:26" x14ac:dyDescent="0.25">
      <c r="B806" s="10"/>
      <c r="C806" s="11"/>
      <c r="D806" s="11"/>
      <c r="E806" s="12">
        <f>IF(OR(C806="",D806=""),"",ROUND(MOD(D806-C806,1)*1440,0))</f>
      </c>
      <c r="G806" s="13">
        <f>IF(F806="","",IFERROR(INDEX(Pilots!$B$2:$B$51,MATCH(F806,Pilots!$A$2:$A$51,0)),""))</f>
      </c>
      <c r="J806" s="13">
        <f>IF(I806="","",IFERROR(INDEX(Aircraft!$D$2:$D$51,MATCH(I806,Aircraft!$A$2:$A$51,0)),""))</f>
      </c>
      <c r="K806" s="13">
        <f>IF(I806="","",IFERROR(INDEX(Aircraft!$C$2:$C$51,MATCH(I806,Aircraft!$A$2:$A$51,0)),""))</f>
      </c>
      <c r="Z806" s="14"/>
    </row>
    <row r="807" spans="2:26" x14ac:dyDescent="0.25">
      <c r="B807" s="10"/>
      <c r="C807" s="11"/>
      <c r="D807" s="11"/>
      <c r="E807" s="12">
        <f>IF(OR(C807="",D807=""),"",ROUND(MOD(D807-C807,1)*1440,0))</f>
      </c>
      <c r="G807" s="13">
        <f>IF(F807="","",IFERROR(INDEX(Pilots!$B$2:$B$51,MATCH(F807,Pilots!$A$2:$A$51,0)),""))</f>
      </c>
      <c r="J807" s="13">
        <f>IF(I807="","",IFERROR(INDEX(Aircraft!$D$2:$D$51,MATCH(I807,Aircraft!$A$2:$A$51,0)),""))</f>
      </c>
      <c r="K807" s="13">
        <f>IF(I807="","",IFERROR(INDEX(Aircraft!$C$2:$C$51,MATCH(I807,Aircraft!$A$2:$A$51,0)),""))</f>
      </c>
      <c r="Z807" s="14"/>
    </row>
    <row r="808" spans="2:26" x14ac:dyDescent="0.25">
      <c r="B808" s="10"/>
      <c r="C808" s="11"/>
      <c r="D808" s="11"/>
      <c r="E808" s="12">
        <f>IF(OR(C808="",D808=""),"",ROUND(MOD(D808-C808,1)*1440,0))</f>
      </c>
      <c r="G808" s="13">
        <f>IF(F808="","",IFERROR(INDEX(Pilots!$B$2:$B$51,MATCH(F808,Pilots!$A$2:$A$51,0)),""))</f>
      </c>
      <c r="J808" s="13">
        <f>IF(I808="","",IFERROR(INDEX(Aircraft!$D$2:$D$51,MATCH(I808,Aircraft!$A$2:$A$51,0)),""))</f>
      </c>
      <c r="K808" s="13">
        <f>IF(I808="","",IFERROR(INDEX(Aircraft!$C$2:$C$51,MATCH(I808,Aircraft!$A$2:$A$51,0)),""))</f>
      </c>
      <c r="Z808" s="14"/>
    </row>
    <row r="809" spans="2:26" x14ac:dyDescent="0.25">
      <c r="B809" s="10"/>
      <c r="C809" s="11"/>
      <c r="D809" s="11"/>
      <c r="E809" s="12">
        <f>IF(OR(C809="",D809=""),"",ROUND(MOD(D809-C809,1)*1440,0))</f>
      </c>
      <c r="G809" s="13">
        <f>IF(F809="","",IFERROR(INDEX(Pilots!$B$2:$B$51,MATCH(F809,Pilots!$A$2:$A$51,0)),""))</f>
      </c>
      <c r="J809" s="13">
        <f>IF(I809="","",IFERROR(INDEX(Aircraft!$D$2:$D$51,MATCH(I809,Aircraft!$A$2:$A$51,0)),""))</f>
      </c>
      <c r="K809" s="13">
        <f>IF(I809="","",IFERROR(INDEX(Aircraft!$C$2:$C$51,MATCH(I809,Aircraft!$A$2:$A$51,0)),""))</f>
      </c>
      <c r="Z809" s="14"/>
    </row>
    <row r="810" spans="2:26" x14ac:dyDescent="0.25">
      <c r="B810" s="10"/>
      <c r="C810" s="11"/>
      <c r="D810" s="11"/>
      <c r="E810" s="12">
        <f>IF(OR(C810="",D810=""),"",ROUND(MOD(D810-C810,1)*1440,0))</f>
      </c>
      <c r="G810" s="13">
        <f>IF(F810="","",IFERROR(INDEX(Pilots!$B$2:$B$51,MATCH(F810,Pilots!$A$2:$A$51,0)),""))</f>
      </c>
      <c r="J810" s="13">
        <f>IF(I810="","",IFERROR(INDEX(Aircraft!$D$2:$D$51,MATCH(I810,Aircraft!$A$2:$A$51,0)),""))</f>
      </c>
      <c r="K810" s="13">
        <f>IF(I810="","",IFERROR(INDEX(Aircraft!$C$2:$C$51,MATCH(I810,Aircraft!$A$2:$A$51,0)),""))</f>
      </c>
      <c r="Z810" s="14"/>
    </row>
    <row r="811" spans="2:26" x14ac:dyDescent="0.25">
      <c r="B811" s="10"/>
      <c r="C811" s="11"/>
      <c r="D811" s="11"/>
      <c r="E811" s="12">
        <f>IF(OR(C811="",D811=""),"",ROUND(MOD(D811-C811,1)*1440,0))</f>
      </c>
      <c r="G811" s="13">
        <f>IF(F811="","",IFERROR(INDEX(Pilots!$B$2:$B$51,MATCH(F811,Pilots!$A$2:$A$51,0)),""))</f>
      </c>
      <c r="J811" s="13">
        <f>IF(I811="","",IFERROR(INDEX(Aircraft!$D$2:$D$51,MATCH(I811,Aircraft!$A$2:$A$51,0)),""))</f>
      </c>
      <c r="K811" s="13">
        <f>IF(I811="","",IFERROR(INDEX(Aircraft!$C$2:$C$51,MATCH(I811,Aircraft!$A$2:$A$51,0)),""))</f>
      </c>
      <c r="Z811" s="14"/>
    </row>
    <row r="812" spans="2:26" x14ac:dyDescent="0.25">
      <c r="B812" s="10"/>
      <c r="C812" s="11"/>
      <c r="D812" s="11"/>
      <c r="E812" s="12">
        <f>IF(OR(C812="",D812=""),"",ROUND(MOD(D812-C812,1)*1440,0))</f>
      </c>
      <c r="G812" s="13">
        <f>IF(F812="","",IFERROR(INDEX(Pilots!$B$2:$B$51,MATCH(F812,Pilots!$A$2:$A$51,0)),""))</f>
      </c>
      <c r="J812" s="13">
        <f>IF(I812="","",IFERROR(INDEX(Aircraft!$D$2:$D$51,MATCH(I812,Aircraft!$A$2:$A$51,0)),""))</f>
      </c>
      <c r="K812" s="13">
        <f>IF(I812="","",IFERROR(INDEX(Aircraft!$C$2:$C$51,MATCH(I812,Aircraft!$A$2:$A$51,0)),""))</f>
      </c>
      <c r="Z812" s="14"/>
    </row>
    <row r="813" spans="2:26" x14ac:dyDescent="0.25">
      <c r="B813" s="10"/>
      <c r="C813" s="11"/>
      <c r="D813" s="11"/>
      <c r="E813" s="12">
        <f>IF(OR(C813="",D813=""),"",ROUND(MOD(D813-C813,1)*1440,0))</f>
      </c>
      <c r="G813" s="13">
        <f>IF(F813="","",IFERROR(INDEX(Pilots!$B$2:$B$51,MATCH(F813,Pilots!$A$2:$A$51,0)),""))</f>
      </c>
      <c r="J813" s="13">
        <f>IF(I813="","",IFERROR(INDEX(Aircraft!$D$2:$D$51,MATCH(I813,Aircraft!$A$2:$A$51,0)),""))</f>
      </c>
      <c r="K813" s="13">
        <f>IF(I813="","",IFERROR(INDEX(Aircraft!$C$2:$C$51,MATCH(I813,Aircraft!$A$2:$A$51,0)),""))</f>
      </c>
      <c r="Z813" s="14"/>
    </row>
    <row r="814" spans="2:26" x14ac:dyDescent="0.25">
      <c r="B814" s="10"/>
      <c r="C814" s="11"/>
      <c r="D814" s="11"/>
      <c r="E814" s="12">
        <f>IF(OR(C814="",D814=""),"",ROUND(MOD(D814-C814,1)*1440,0))</f>
      </c>
      <c r="G814" s="13">
        <f>IF(F814="","",IFERROR(INDEX(Pilots!$B$2:$B$51,MATCH(F814,Pilots!$A$2:$A$51,0)),""))</f>
      </c>
      <c r="J814" s="13">
        <f>IF(I814="","",IFERROR(INDEX(Aircraft!$D$2:$D$51,MATCH(I814,Aircraft!$A$2:$A$51,0)),""))</f>
      </c>
      <c r="K814" s="13">
        <f>IF(I814="","",IFERROR(INDEX(Aircraft!$C$2:$C$51,MATCH(I814,Aircraft!$A$2:$A$51,0)),""))</f>
      </c>
      <c r="Z814" s="14"/>
    </row>
    <row r="815" spans="2:26" x14ac:dyDescent="0.25">
      <c r="B815" s="10"/>
      <c r="C815" s="11"/>
      <c r="D815" s="11"/>
      <c r="E815" s="12">
        <f>IF(OR(C815="",D815=""),"",ROUND(MOD(D815-C815,1)*1440,0))</f>
      </c>
      <c r="G815" s="13">
        <f>IF(F815="","",IFERROR(INDEX(Pilots!$B$2:$B$51,MATCH(F815,Pilots!$A$2:$A$51,0)),""))</f>
      </c>
      <c r="J815" s="13">
        <f>IF(I815="","",IFERROR(INDEX(Aircraft!$D$2:$D$51,MATCH(I815,Aircraft!$A$2:$A$51,0)),""))</f>
      </c>
      <c r="K815" s="13">
        <f>IF(I815="","",IFERROR(INDEX(Aircraft!$C$2:$C$51,MATCH(I815,Aircraft!$A$2:$A$51,0)),""))</f>
      </c>
      <c r="Z815" s="14"/>
    </row>
    <row r="816" spans="2:26" x14ac:dyDescent="0.25">
      <c r="B816" s="10"/>
      <c r="C816" s="11"/>
      <c r="D816" s="11"/>
      <c r="E816" s="12">
        <f>IF(OR(C816="",D816=""),"",ROUND(MOD(D816-C816,1)*1440,0))</f>
      </c>
      <c r="G816" s="13">
        <f>IF(F816="","",IFERROR(INDEX(Pilots!$B$2:$B$51,MATCH(F816,Pilots!$A$2:$A$51,0)),""))</f>
      </c>
      <c r="J816" s="13">
        <f>IF(I816="","",IFERROR(INDEX(Aircraft!$D$2:$D$51,MATCH(I816,Aircraft!$A$2:$A$51,0)),""))</f>
      </c>
      <c r="K816" s="13">
        <f>IF(I816="","",IFERROR(INDEX(Aircraft!$C$2:$C$51,MATCH(I816,Aircraft!$A$2:$A$51,0)),""))</f>
      </c>
      <c r="Z816" s="14"/>
    </row>
    <row r="817" spans="2:26" x14ac:dyDescent="0.25">
      <c r="B817" s="10"/>
      <c r="C817" s="11"/>
      <c r="D817" s="11"/>
      <c r="E817" s="12">
        <f>IF(OR(C817="",D817=""),"",ROUND(MOD(D817-C817,1)*1440,0))</f>
      </c>
      <c r="G817" s="13">
        <f>IF(F817="","",IFERROR(INDEX(Pilots!$B$2:$B$51,MATCH(F817,Pilots!$A$2:$A$51,0)),""))</f>
      </c>
      <c r="J817" s="13">
        <f>IF(I817="","",IFERROR(INDEX(Aircraft!$D$2:$D$51,MATCH(I817,Aircraft!$A$2:$A$51,0)),""))</f>
      </c>
      <c r="K817" s="13">
        <f>IF(I817="","",IFERROR(INDEX(Aircraft!$C$2:$C$51,MATCH(I817,Aircraft!$A$2:$A$51,0)),""))</f>
      </c>
      <c r="Z817" s="14"/>
    </row>
    <row r="818" spans="2:26" x14ac:dyDescent="0.25">
      <c r="B818" s="10"/>
      <c r="C818" s="11"/>
      <c r="D818" s="11"/>
      <c r="E818" s="12">
        <f>IF(OR(C818="",D818=""),"",ROUND(MOD(D818-C818,1)*1440,0))</f>
      </c>
      <c r="G818" s="13">
        <f>IF(F818="","",IFERROR(INDEX(Pilots!$B$2:$B$51,MATCH(F818,Pilots!$A$2:$A$51,0)),""))</f>
      </c>
      <c r="J818" s="13">
        <f>IF(I818="","",IFERROR(INDEX(Aircraft!$D$2:$D$51,MATCH(I818,Aircraft!$A$2:$A$51,0)),""))</f>
      </c>
      <c r="K818" s="13">
        <f>IF(I818="","",IFERROR(INDEX(Aircraft!$C$2:$C$51,MATCH(I818,Aircraft!$A$2:$A$51,0)),""))</f>
      </c>
      <c r="Z818" s="14"/>
    </row>
    <row r="819" spans="2:26" x14ac:dyDescent="0.25">
      <c r="B819" s="10"/>
      <c r="C819" s="11"/>
      <c r="D819" s="11"/>
      <c r="E819" s="12">
        <f>IF(OR(C819="",D819=""),"",ROUND(MOD(D819-C819,1)*1440,0))</f>
      </c>
      <c r="G819" s="13">
        <f>IF(F819="","",IFERROR(INDEX(Pilots!$B$2:$B$51,MATCH(F819,Pilots!$A$2:$A$51,0)),""))</f>
      </c>
      <c r="J819" s="13">
        <f>IF(I819="","",IFERROR(INDEX(Aircraft!$D$2:$D$51,MATCH(I819,Aircraft!$A$2:$A$51,0)),""))</f>
      </c>
      <c r="K819" s="13">
        <f>IF(I819="","",IFERROR(INDEX(Aircraft!$C$2:$C$51,MATCH(I819,Aircraft!$A$2:$A$51,0)),""))</f>
      </c>
      <c r="Z819" s="14"/>
    </row>
    <row r="820" spans="2:26" x14ac:dyDescent="0.25">
      <c r="B820" s="10"/>
      <c r="C820" s="11"/>
      <c r="D820" s="11"/>
      <c r="E820" s="12">
        <f>IF(OR(C820="",D820=""),"",ROUND(MOD(D820-C820,1)*1440,0))</f>
      </c>
      <c r="G820" s="13">
        <f>IF(F820="","",IFERROR(INDEX(Pilots!$B$2:$B$51,MATCH(F820,Pilots!$A$2:$A$51,0)),""))</f>
      </c>
      <c r="J820" s="13">
        <f>IF(I820="","",IFERROR(INDEX(Aircraft!$D$2:$D$51,MATCH(I820,Aircraft!$A$2:$A$51,0)),""))</f>
      </c>
      <c r="K820" s="13">
        <f>IF(I820="","",IFERROR(INDEX(Aircraft!$C$2:$C$51,MATCH(I820,Aircraft!$A$2:$A$51,0)),""))</f>
      </c>
      <c r="Z820" s="14"/>
    </row>
    <row r="821" spans="2:26" x14ac:dyDescent="0.25">
      <c r="B821" s="10"/>
      <c r="C821" s="11"/>
      <c r="D821" s="11"/>
      <c r="E821" s="12">
        <f>IF(OR(C821="",D821=""),"",ROUND(MOD(D821-C821,1)*1440,0))</f>
      </c>
      <c r="G821" s="13">
        <f>IF(F821="","",IFERROR(INDEX(Pilots!$B$2:$B$51,MATCH(F821,Pilots!$A$2:$A$51,0)),""))</f>
      </c>
      <c r="J821" s="13">
        <f>IF(I821="","",IFERROR(INDEX(Aircraft!$D$2:$D$51,MATCH(I821,Aircraft!$A$2:$A$51,0)),""))</f>
      </c>
      <c r="K821" s="13">
        <f>IF(I821="","",IFERROR(INDEX(Aircraft!$C$2:$C$51,MATCH(I821,Aircraft!$A$2:$A$51,0)),""))</f>
      </c>
      <c r="Z821" s="14"/>
    </row>
    <row r="822" spans="2:26" x14ac:dyDescent="0.25">
      <c r="B822" s="10"/>
      <c r="C822" s="11"/>
      <c r="D822" s="11"/>
      <c r="E822" s="12">
        <f>IF(OR(C822="",D822=""),"",ROUND(MOD(D822-C822,1)*1440,0))</f>
      </c>
      <c r="G822" s="13">
        <f>IF(F822="","",IFERROR(INDEX(Pilots!$B$2:$B$51,MATCH(F822,Pilots!$A$2:$A$51,0)),""))</f>
      </c>
      <c r="J822" s="13">
        <f>IF(I822="","",IFERROR(INDEX(Aircraft!$D$2:$D$51,MATCH(I822,Aircraft!$A$2:$A$51,0)),""))</f>
      </c>
      <c r="K822" s="13">
        <f>IF(I822="","",IFERROR(INDEX(Aircraft!$C$2:$C$51,MATCH(I822,Aircraft!$A$2:$A$51,0)),""))</f>
      </c>
      <c r="Z822" s="14"/>
    </row>
    <row r="823" spans="2:26" x14ac:dyDescent="0.25">
      <c r="B823" s="10"/>
      <c r="C823" s="11"/>
      <c r="D823" s="11"/>
      <c r="E823" s="12">
        <f>IF(OR(C823="",D823=""),"",ROUND(MOD(D823-C823,1)*1440,0))</f>
      </c>
      <c r="G823" s="13">
        <f>IF(F823="","",IFERROR(INDEX(Pilots!$B$2:$B$51,MATCH(F823,Pilots!$A$2:$A$51,0)),""))</f>
      </c>
      <c r="J823" s="13">
        <f>IF(I823="","",IFERROR(INDEX(Aircraft!$D$2:$D$51,MATCH(I823,Aircraft!$A$2:$A$51,0)),""))</f>
      </c>
      <c r="K823" s="13">
        <f>IF(I823="","",IFERROR(INDEX(Aircraft!$C$2:$C$51,MATCH(I823,Aircraft!$A$2:$A$51,0)),""))</f>
      </c>
      <c r="Z823" s="14"/>
    </row>
    <row r="824" spans="2:26" x14ac:dyDescent="0.25">
      <c r="B824" s="10"/>
      <c r="C824" s="11"/>
      <c r="D824" s="11"/>
      <c r="E824" s="12">
        <f>IF(OR(C824="",D824=""),"",ROUND(MOD(D824-C824,1)*1440,0))</f>
      </c>
      <c r="G824" s="13">
        <f>IF(F824="","",IFERROR(INDEX(Pilots!$B$2:$B$51,MATCH(F824,Pilots!$A$2:$A$51,0)),""))</f>
      </c>
      <c r="J824" s="13">
        <f>IF(I824="","",IFERROR(INDEX(Aircraft!$D$2:$D$51,MATCH(I824,Aircraft!$A$2:$A$51,0)),""))</f>
      </c>
      <c r="K824" s="13">
        <f>IF(I824="","",IFERROR(INDEX(Aircraft!$C$2:$C$51,MATCH(I824,Aircraft!$A$2:$A$51,0)),""))</f>
      </c>
      <c r="Z824" s="14"/>
    </row>
    <row r="825" spans="2:26" x14ac:dyDescent="0.25">
      <c r="B825" s="10"/>
      <c r="C825" s="11"/>
      <c r="D825" s="11"/>
      <c r="E825" s="12">
        <f>IF(OR(C825="",D825=""),"",ROUND(MOD(D825-C825,1)*1440,0))</f>
      </c>
      <c r="G825" s="13">
        <f>IF(F825="","",IFERROR(INDEX(Pilots!$B$2:$B$51,MATCH(F825,Pilots!$A$2:$A$51,0)),""))</f>
      </c>
      <c r="J825" s="13">
        <f>IF(I825="","",IFERROR(INDEX(Aircraft!$D$2:$D$51,MATCH(I825,Aircraft!$A$2:$A$51,0)),""))</f>
      </c>
      <c r="K825" s="13">
        <f>IF(I825="","",IFERROR(INDEX(Aircraft!$C$2:$C$51,MATCH(I825,Aircraft!$A$2:$A$51,0)),""))</f>
      </c>
      <c r="Z825" s="14"/>
    </row>
    <row r="826" spans="2:26" x14ac:dyDescent="0.25">
      <c r="B826" s="10"/>
      <c r="C826" s="11"/>
      <c r="D826" s="11"/>
      <c r="E826" s="12">
        <f>IF(OR(C826="",D826=""),"",ROUND(MOD(D826-C826,1)*1440,0))</f>
      </c>
      <c r="G826" s="13">
        <f>IF(F826="","",IFERROR(INDEX(Pilots!$B$2:$B$51,MATCH(F826,Pilots!$A$2:$A$51,0)),""))</f>
      </c>
      <c r="J826" s="13">
        <f>IF(I826="","",IFERROR(INDEX(Aircraft!$D$2:$D$51,MATCH(I826,Aircraft!$A$2:$A$51,0)),""))</f>
      </c>
      <c r="K826" s="13">
        <f>IF(I826="","",IFERROR(INDEX(Aircraft!$C$2:$C$51,MATCH(I826,Aircraft!$A$2:$A$51,0)),""))</f>
      </c>
      <c r="Z826" s="14"/>
    </row>
    <row r="827" spans="2:26" x14ac:dyDescent="0.25">
      <c r="B827" s="10"/>
      <c r="C827" s="11"/>
      <c r="D827" s="11"/>
      <c r="E827" s="12">
        <f>IF(OR(C827="",D827=""),"",ROUND(MOD(D827-C827,1)*1440,0))</f>
      </c>
      <c r="G827" s="13">
        <f>IF(F827="","",IFERROR(INDEX(Pilots!$B$2:$B$51,MATCH(F827,Pilots!$A$2:$A$51,0)),""))</f>
      </c>
      <c r="J827" s="13">
        <f>IF(I827="","",IFERROR(INDEX(Aircraft!$D$2:$D$51,MATCH(I827,Aircraft!$A$2:$A$51,0)),""))</f>
      </c>
      <c r="K827" s="13">
        <f>IF(I827="","",IFERROR(INDEX(Aircraft!$C$2:$C$51,MATCH(I827,Aircraft!$A$2:$A$51,0)),""))</f>
      </c>
      <c r="Z827" s="14"/>
    </row>
    <row r="828" spans="2:26" x14ac:dyDescent="0.25">
      <c r="B828" s="10"/>
      <c r="C828" s="11"/>
      <c r="D828" s="11"/>
      <c r="E828" s="12">
        <f>IF(OR(C828="",D828=""),"",ROUND(MOD(D828-C828,1)*1440,0))</f>
      </c>
      <c r="G828" s="13">
        <f>IF(F828="","",IFERROR(INDEX(Pilots!$B$2:$B$51,MATCH(F828,Pilots!$A$2:$A$51,0)),""))</f>
      </c>
      <c r="J828" s="13">
        <f>IF(I828="","",IFERROR(INDEX(Aircraft!$D$2:$D$51,MATCH(I828,Aircraft!$A$2:$A$51,0)),""))</f>
      </c>
      <c r="K828" s="13">
        <f>IF(I828="","",IFERROR(INDEX(Aircraft!$C$2:$C$51,MATCH(I828,Aircraft!$A$2:$A$51,0)),""))</f>
      </c>
      <c r="Z828" s="14"/>
    </row>
    <row r="829" spans="2:26" x14ac:dyDescent="0.25">
      <c r="B829" s="10"/>
      <c r="C829" s="11"/>
      <c r="D829" s="11"/>
      <c r="E829" s="12">
        <f>IF(OR(C829="",D829=""),"",ROUND(MOD(D829-C829,1)*1440,0))</f>
      </c>
      <c r="G829" s="13">
        <f>IF(F829="","",IFERROR(INDEX(Pilots!$B$2:$B$51,MATCH(F829,Pilots!$A$2:$A$51,0)),""))</f>
      </c>
      <c r="J829" s="13">
        <f>IF(I829="","",IFERROR(INDEX(Aircraft!$D$2:$D$51,MATCH(I829,Aircraft!$A$2:$A$51,0)),""))</f>
      </c>
      <c r="K829" s="13">
        <f>IF(I829="","",IFERROR(INDEX(Aircraft!$C$2:$C$51,MATCH(I829,Aircraft!$A$2:$A$51,0)),""))</f>
      </c>
      <c r="Z829" s="14"/>
    </row>
    <row r="830" spans="2:26" x14ac:dyDescent="0.25">
      <c r="B830" s="10"/>
      <c r="C830" s="11"/>
      <c r="D830" s="11"/>
      <c r="E830" s="12">
        <f>IF(OR(C830="",D830=""),"",ROUND(MOD(D830-C830,1)*1440,0))</f>
      </c>
      <c r="G830" s="13">
        <f>IF(F830="","",IFERROR(INDEX(Pilots!$B$2:$B$51,MATCH(F830,Pilots!$A$2:$A$51,0)),""))</f>
      </c>
      <c r="J830" s="13">
        <f>IF(I830="","",IFERROR(INDEX(Aircraft!$D$2:$D$51,MATCH(I830,Aircraft!$A$2:$A$51,0)),""))</f>
      </c>
      <c r="K830" s="13">
        <f>IF(I830="","",IFERROR(INDEX(Aircraft!$C$2:$C$51,MATCH(I830,Aircraft!$A$2:$A$51,0)),""))</f>
      </c>
      <c r="Z830" s="14"/>
    </row>
    <row r="831" spans="2:26" x14ac:dyDescent="0.25">
      <c r="B831" s="10"/>
      <c r="C831" s="11"/>
      <c r="D831" s="11"/>
      <c r="E831" s="12">
        <f>IF(OR(C831="",D831=""),"",ROUND(MOD(D831-C831,1)*1440,0))</f>
      </c>
      <c r="G831" s="13">
        <f>IF(F831="","",IFERROR(INDEX(Pilots!$B$2:$B$51,MATCH(F831,Pilots!$A$2:$A$51,0)),""))</f>
      </c>
      <c r="J831" s="13">
        <f>IF(I831="","",IFERROR(INDEX(Aircraft!$D$2:$D$51,MATCH(I831,Aircraft!$A$2:$A$51,0)),""))</f>
      </c>
      <c r="K831" s="13">
        <f>IF(I831="","",IFERROR(INDEX(Aircraft!$C$2:$C$51,MATCH(I831,Aircraft!$A$2:$A$51,0)),""))</f>
      </c>
      <c r="Z831" s="14"/>
    </row>
    <row r="832" spans="2:26" x14ac:dyDescent="0.25">
      <c r="B832" s="10"/>
      <c r="C832" s="11"/>
      <c r="D832" s="11"/>
      <c r="E832" s="12">
        <f>IF(OR(C832="",D832=""),"",ROUND(MOD(D832-C832,1)*1440,0))</f>
      </c>
      <c r="G832" s="13">
        <f>IF(F832="","",IFERROR(INDEX(Pilots!$B$2:$B$51,MATCH(F832,Pilots!$A$2:$A$51,0)),""))</f>
      </c>
      <c r="J832" s="13">
        <f>IF(I832="","",IFERROR(INDEX(Aircraft!$D$2:$D$51,MATCH(I832,Aircraft!$A$2:$A$51,0)),""))</f>
      </c>
      <c r="K832" s="13">
        <f>IF(I832="","",IFERROR(INDEX(Aircraft!$C$2:$C$51,MATCH(I832,Aircraft!$A$2:$A$51,0)),""))</f>
      </c>
      <c r="Z832" s="14"/>
    </row>
    <row r="833" spans="2:26" x14ac:dyDescent="0.25">
      <c r="B833" s="10"/>
      <c r="C833" s="11"/>
      <c r="D833" s="11"/>
      <c r="E833" s="12">
        <f>IF(OR(C833="",D833=""),"",ROUND(MOD(D833-C833,1)*1440,0))</f>
      </c>
      <c r="G833" s="13">
        <f>IF(F833="","",IFERROR(INDEX(Pilots!$B$2:$B$51,MATCH(F833,Pilots!$A$2:$A$51,0)),""))</f>
      </c>
      <c r="J833" s="13">
        <f>IF(I833="","",IFERROR(INDEX(Aircraft!$D$2:$D$51,MATCH(I833,Aircraft!$A$2:$A$51,0)),""))</f>
      </c>
      <c r="K833" s="13">
        <f>IF(I833="","",IFERROR(INDEX(Aircraft!$C$2:$C$51,MATCH(I833,Aircraft!$A$2:$A$51,0)),""))</f>
      </c>
      <c r="Z833" s="14"/>
    </row>
    <row r="834" spans="2:26" x14ac:dyDescent="0.25">
      <c r="B834" s="10"/>
      <c r="C834" s="11"/>
      <c r="D834" s="11"/>
      <c r="E834" s="12">
        <f>IF(OR(C834="",D834=""),"",ROUND(MOD(D834-C834,1)*1440,0))</f>
      </c>
      <c r="G834" s="13">
        <f>IF(F834="","",IFERROR(INDEX(Pilots!$B$2:$B$51,MATCH(F834,Pilots!$A$2:$A$51,0)),""))</f>
      </c>
      <c r="J834" s="13">
        <f>IF(I834="","",IFERROR(INDEX(Aircraft!$D$2:$D$51,MATCH(I834,Aircraft!$A$2:$A$51,0)),""))</f>
      </c>
      <c r="K834" s="13">
        <f>IF(I834="","",IFERROR(INDEX(Aircraft!$C$2:$C$51,MATCH(I834,Aircraft!$A$2:$A$51,0)),""))</f>
      </c>
      <c r="Z834" s="14"/>
    </row>
    <row r="835" spans="2:26" x14ac:dyDescent="0.25">
      <c r="B835" s="10"/>
      <c r="C835" s="11"/>
      <c r="D835" s="11"/>
      <c r="E835" s="12">
        <f>IF(OR(C835="",D835=""),"",ROUND(MOD(D835-C835,1)*1440,0))</f>
      </c>
      <c r="G835" s="13">
        <f>IF(F835="","",IFERROR(INDEX(Pilots!$B$2:$B$51,MATCH(F835,Pilots!$A$2:$A$51,0)),""))</f>
      </c>
      <c r="J835" s="13">
        <f>IF(I835="","",IFERROR(INDEX(Aircraft!$D$2:$D$51,MATCH(I835,Aircraft!$A$2:$A$51,0)),""))</f>
      </c>
      <c r="K835" s="13">
        <f>IF(I835="","",IFERROR(INDEX(Aircraft!$C$2:$C$51,MATCH(I835,Aircraft!$A$2:$A$51,0)),""))</f>
      </c>
      <c r="Z835" s="14"/>
    </row>
    <row r="836" spans="2:26" x14ac:dyDescent="0.25">
      <c r="B836" s="10"/>
      <c r="C836" s="11"/>
      <c r="D836" s="11"/>
      <c r="E836" s="12">
        <f>IF(OR(C836="",D836=""),"",ROUND(MOD(D836-C836,1)*1440,0))</f>
      </c>
      <c r="G836" s="13">
        <f>IF(F836="","",IFERROR(INDEX(Pilots!$B$2:$B$51,MATCH(F836,Pilots!$A$2:$A$51,0)),""))</f>
      </c>
      <c r="J836" s="13">
        <f>IF(I836="","",IFERROR(INDEX(Aircraft!$D$2:$D$51,MATCH(I836,Aircraft!$A$2:$A$51,0)),""))</f>
      </c>
      <c r="K836" s="13">
        <f>IF(I836="","",IFERROR(INDEX(Aircraft!$C$2:$C$51,MATCH(I836,Aircraft!$A$2:$A$51,0)),""))</f>
      </c>
      <c r="Z836" s="14"/>
    </row>
    <row r="837" spans="2:26" x14ac:dyDescent="0.25">
      <c r="B837" s="10"/>
      <c r="C837" s="11"/>
      <c r="D837" s="11"/>
      <c r="E837" s="12">
        <f>IF(OR(C837="",D837=""),"",ROUND(MOD(D837-C837,1)*1440,0))</f>
      </c>
      <c r="G837" s="13">
        <f>IF(F837="","",IFERROR(INDEX(Pilots!$B$2:$B$51,MATCH(F837,Pilots!$A$2:$A$51,0)),""))</f>
      </c>
      <c r="J837" s="13">
        <f>IF(I837="","",IFERROR(INDEX(Aircraft!$D$2:$D$51,MATCH(I837,Aircraft!$A$2:$A$51,0)),""))</f>
      </c>
      <c r="K837" s="13">
        <f>IF(I837="","",IFERROR(INDEX(Aircraft!$C$2:$C$51,MATCH(I837,Aircraft!$A$2:$A$51,0)),""))</f>
      </c>
      <c r="Z837" s="14"/>
    </row>
    <row r="838" spans="2:26" x14ac:dyDescent="0.25">
      <c r="B838" s="10"/>
      <c r="C838" s="11"/>
      <c r="D838" s="11"/>
      <c r="E838" s="12">
        <f>IF(OR(C838="",D838=""),"",ROUND(MOD(D838-C838,1)*1440,0))</f>
      </c>
      <c r="G838" s="13">
        <f>IF(F838="","",IFERROR(INDEX(Pilots!$B$2:$B$51,MATCH(F838,Pilots!$A$2:$A$51,0)),""))</f>
      </c>
      <c r="J838" s="13">
        <f>IF(I838="","",IFERROR(INDEX(Aircraft!$D$2:$D$51,MATCH(I838,Aircraft!$A$2:$A$51,0)),""))</f>
      </c>
      <c r="K838" s="13">
        <f>IF(I838="","",IFERROR(INDEX(Aircraft!$C$2:$C$51,MATCH(I838,Aircraft!$A$2:$A$51,0)),""))</f>
      </c>
      <c r="Z838" s="14"/>
    </row>
    <row r="839" spans="2:26" x14ac:dyDescent="0.25">
      <c r="B839" s="10"/>
      <c r="C839" s="11"/>
      <c r="D839" s="11"/>
      <c r="E839" s="12">
        <f>IF(OR(C839="",D839=""),"",ROUND(MOD(D839-C839,1)*1440,0))</f>
      </c>
      <c r="G839" s="13">
        <f>IF(F839="","",IFERROR(INDEX(Pilots!$B$2:$B$51,MATCH(F839,Pilots!$A$2:$A$51,0)),""))</f>
      </c>
      <c r="J839" s="13">
        <f>IF(I839="","",IFERROR(INDEX(Aircraft!$D$2:$D$51,MATCH(I839,Aircraft!$A$2:$A$51,0)),""))</f>
      </c>
      <c r="K839" s="13">
        <f>IF(I839="","",IFERROR(INDEX(Aircraft!$C$2:$C$51,MATCH(I839,Aircraft!$A$2:$A$51,0)),""))</f>
      </c>
      <c r="Z839" s="14"/>
    </row>
    <row r="840" spans="2:26" x14ac:dyDescent="0.25">
      <c r="B840" s="10"/>
      <c r="C840" s="11"/>
      <c r="D840" s="11"/>
      <c r="E840" s="12">
        <f>IF(OR(C840="",D840=""),"",ROUND(MOD(D840-C840,1)*1440,0))</f>
      </c>
      <c r="G840" s="13">
        <f>IF(F840="","",IFERROR(INDEX(Pilots!$B$2:$B$51,MATCH(F840,Pilots!$A$2:$A$51,0)),""))</f>
      </c>
      <c r="J840" s="13">
        <f>IF(I840="","",IFERROR(INDEX(Aircraft!$D$2:$D$51,MATCH(I840,Aircraft!$A$2:$A$51,0)),""))</f>
      </c>
      <c r="K840" s="13">
        <f>IF(I840="","",IFERROR(INDEX(Aircraft!$C$2:$C$51,MATCH(I840,Aircraft!$A$2:$A$51,0)),""))</f>
      </c>
      <c r="Z840" s="14"/>
    </row>
    <row r="841" spans="2:26" x14ac:dyDescent="0.25">
      <c r="B841" s="10"/>
      <c r="C841" s="11"/>
      <c r="D841" s="11"/>
      <c r="E841" s="12">
        <f>IF(OR(C841="",D841=""),"",ROUND(MOD(D841-C841,1)*1440,0))</f>
      </c>
      <c r="G841" s="13">
        <f>IF(F841="","",IFERROR(INDEX(Pilots!$B$2:$B$51,MATCH(F841,Pilots!$A$2:$A$51,0)),""))</f>
      </c>
      <c r="J841" s="13">
        <f>IF(I841="","",IFERROR(INDEX(Aircraft!$D$2:$D$51,MATCH(I841,Aircraft!$A$2:$A$51,0)),""))</f>
      </c>
      <c r="K841" s="13">
        <f>IF(I841="","",IFERROR(INDEX(Aircraft!$C$2:$C$51,MATCH(I841,Aircraft!$A$2:$A$51,0)),""))</f>
      </c>
      <c r="Z841" s="14"/>
    </row>
    <row r="842" spans="2:26" x14ac:dyDescent="0.25">
      <c r="B842" s="10"/>
      <c r="C842" s="11"/>
      <c r="D842" s="11"/>
      <c r="E842" s="12">
        <f>IF(OR(C842="",D842=""),"",ROUND(MOD(D842-C842,1)*1440,0))</f>
      </c>
      <c r="G842" s="13">
        <f>IF(F842="","",IFERROR(INDEX(Pilots!$B$2:$B$51,MATCH(F842,Pilots!$A$2:$A$51,0)),""))</f>
      </c>
      <c r="J842" s="13">
        <f>IF(I842="","",IFERROR(INDEX(Aircraft!$D$2:$D$51,MATCH(I842,Aircraft!$A$2:$A$51,0)),""))</f>
      </c>
      <c r="K842" s="13">
        <f>IF(I842="","",IFERROR(INDEX(Aircraft!$C$2:$C$51,MATCH(I842,Aircraft!$A$2:$A$51,0)),""))</f>
      </c>
      <c r="Z842" s="14"/>
    </row>
    <row r="843" spans="2:26" x14ac:dyDescent="0.25">
      <c r="B843" s="10"/>
      <c r="C843" s="11"/>
      <c r="D843" s="11"/>
      <c r="E843" s="12">
        <f>IF(OR(C843="",D843=""),"",ROUND(MOD(D843-C843,1)*1440,0))</f>
      </c>
      <c r="G843" s="13">
        <f>IF(F843="","",IFERROR(INDEX(Pilots!$B$2:$B$51,MATCH(F843,Pilots!$A$2:$A$51,0)),""))</f>
      </c>
      <c r="J843" s="13">
        <f>IF(I843="","",IFERROR(INDEX(Aircraft!$D$2:$D$51,MATCH(I843,Aircraft!$A$2:$A$51,0)),""))</f>
      </c>
      <c r="K843" s="13">
        <f>IF(I843="","",IFERROR(INDEX(Aircraft!$C$2:$C$51,MATCH(I843,Aircraft!$A$2:$A$51,0)),""))</f>
      </c>
      <c r="Z843" s="14"/>
    </row>
    <row r="844" spans="2:26" x14ac:dyDescent="0.25">
      <c r="B844" s="10"/>
      <c r="C844" s="11"/>
      <c r="D844" s="11"/>
      <c r="E844" s="12">
        <f>IF(OR(C844="",D844=""),"",ROUND(MOD(D844-C844,1)*1440,0))</f>
      </c>
      <c r="G844" s="13">
        <f>IF(F844="","",IFERROR(INDEX(Pilots!$B$2:$B$51,MATCH(F844,Pilots!$A$2:$A$51,0)),""))</f>
      </c>
      <c r="J844" s="13">
        <f>IF(I844="","",IFERROR(INDEX(Aircraft!$D$2:$D$51,MATCH(I844,Aircraft!$A$2:$A$51,0)),""))</f>
      </c>
      <c r="K844" s="13">
        <f>IF(I844="","",IFERROR(INDEX(Aircraft!$C$2:$C$51,MATCH(I844,Aircraft!$A$2:$A$51,0)),""))</f>
      </c>
      <c r="Z844" s="14"/>
    </row>
    <row r="845" spans="2:26" x14ac:dyDescent="0.25">
      <c r="B845" s="10"/>
      <c r="C845" s="11"/>
      <c r="D845" s="11"/>
      <c r="E845" s="12">
        <f>IF(OR(C845="",D845=""),"",ROUND(MOD(D845-C845,1)*1440,0))</f>
      </c>
      <c r="G845" s="13">
        <f>IF(F845="","",IFERROR(INDEX(Pilots!$B$2:$B$51,MATCH(F845,Pilots!$A$2:$A$51,0)),""))</f>
      </c>
      <c r="J845" s="13">
        <f>IF(I845="","",IFERROR(INDEX(Aircraft!$D$2:$D$51,MATCH(I845,Aircraft!$A$2:$A$51,0)),""))</f>
      </c>
      <c r="K845" s="13">
        <f>IF(I845="","",IFERROR(INDEX(Aircraft!$C$2:$C$51,MATCH(I845,Aircraft!$A$2:$A$51,0)),""))</f>
      </c>
      <c r="Z845" s="14"/>
    </row>
    <row r="846" spans="2:26" x14ac:dyDescent="0.25">
      <c r="B846" s="10"/>
      <c r="C846" s="11"/>
      <c r="D846" s="11"/>
      <c r="E846" s="12">
        <f>IF(OR(C846="",D846=""),"",ROUND(MOD(D846-C846,1)*1440,0))</f>
      </c>
      <c r="G846" s="13">
        <f>IF(F846="","",IFERROR(INDEX(Pilots!$B$2:$B$51,MATCH(F846,Pilots!$A$2:$A$51,0)),""))</f>
      </c>
      <c r="J846" s="13">
        <f>IF(I846="","",IFERROR(INDEX(Aircraft!$D$2:$D$51,MATCH(I846,Aircraft!$A$2:$A$51,0)),""))</f>
      </c>
      <c r="K846" s="13">
        <f>IF(I846="","",IFERROR(INDEX(Aircraft!$C$2:$C$51,MATCH(I846,Aircraft!$A$2:$A$51,0)),""))</f>
      </c>
      <c r="Z846" s="14"/>
    </row>
    <row r="847" spans="2:26" x14ac:dyDescent="0.25">
      <c r="B847" s="10"/>
      <c r="C847" s="11"/>
      <c r="D847" s="11"/>
      <c r="E847" s="12">
        <f>IF(OR(C847="",D847=""),"",ROUND(MOD(D847-C847,1)*1440,0))</f>
      </c>
      <c r="G847" s="13">
        <f>IF(F847="","",IFERROR(INDEX(Pilots!$B$2:$B$51,MATCH(F847,Pilots!$A$2:$A$51,0)),""))</f>
      </c>
      <c r="J847" s="13">
        <f>IF(I847="","",IFERROR(INDEX(Aircraft!$D$2:$D$51,MATCH(I847,Aircraft!$A$2:$A$51,0)),""))</f>
      </c>
      <c r="K847" s="13">
        <f>IF(I847="","",IFERROR(INDEX(Aircraft!$C$2:$C$51,MATCH(I847,Aircraft!$A$2:$A$51,0)),""))</f>
      </c>
      <c r="Z847" s="14"/>
    </row>
    <row r="848" spans="2:26" x14ac:dyDescent="0.25">
      <c r="B848" s="10"/>
      <c r="C848" s="11"/>
      <c r="D848" s="11"/>
      <c r="E848" s="12">
        <f>IF(OR(C848="",D848=""),"",ROUND(MOD(D848-C848,1)*1440,0))</f>
      </c>
      <c r="G848" s="13">
        <f>IF(F848="","",IFERROR(INDEX(Pilots!$B$2:$B$51,MATCH(F848,Pilots!$A$2:$A$51,0)),""))</f>
      </c>
      <c r="J848" s="13">
        <f>IF(I848="","",IFERROR(INDEX(Aircraft!$D$2:$D$51,MATCH(I848,Aircraft!$A$2:$A$51,0)),""))</f>
      </c>
      <c r="K848" s="13">
        <f>IF(I848="","",IFERROR(INDEX(Aircraft!$C$2:$C$51,MATCH(I848,Aircraft!$A$2:$A$51,0)),""))</f>
      </c>
      <c r="Z848" s="14"/>
    </row>
    <row r="849" spans="2:26" x14ac:dyDescent="0.25">
      <c r="B849" s="10"/>
      <c r="C849" s="11"/>
      <c r="D849" s="11"/>
      <c r="E849" s="12">
        <f>IF(OR(C849="",D849=""),"",ROUND(MOD(D849-C849,1)*1440,0))</f>
      </c>
      <c r="G849" s="13">
        <f>IF(F849="","",IFERROR(INDEX(Pilots!$B$2:$B$51,MATCH(F849,Pilots!$A$2:$A$51,0)),""))</f>
      </c>
      <c r="J849" s="13">
        <f>IF(I849="","",IFERROR(INDEX(Aircraft!$D$2:$D$51,MATCH(I849,Aircraft!$A$2:$A$51,0)),""))</f>
      </c>
      <c r="K849" s="13">
        <f>IF(I849="","",IFERROR(INDEX(Aircraft!$C$2:$C$51,MATCH(I849,Aircraft!$A$2:$A$51,0)),""))</f>
      </c>
      <c r="Z849" s="14"/>
    </row>
    <row r="850" spans="2:26" x14ac:dyDescent="0.25">
      <c r="B850" s="10"/>
      <c r="C850" s="11"/>
      <c r="D850" s="11"/>
      <c r="E850" s="12">
        <f>IF(OR(C850="",D850=""),"",ROUND(MOD(D850-C850,1)*1440,0))</f>
      </c>
      <c r="G850" s="13">
        <f>IF(F850="","",IFERROR(INDEX(Pilots!$B$2:$B$51,MATCH(F850,Pilots!$A$2:$A$51,0)),""))</f>
      </c>
      <c r="J850" s="13">
        <f>IF(I850="","",IFERROR(INDEX(Aircraft!$D$2:$D$51,MATCH(I850,Aircraft!$A$2:$A$51,0)),""))</f>
      </c>
      <c r="K850" s="13">
        <f>IF(I850="","",IFERROR(INDEX(Aircraft!$C$2:$C$51,MATCH(I850,Aircraft!$A$2:$A$51,0)),""))</f>
      </c>
      <c r="Z850" s="14"/>
    </row>
    <row r="851" spans="2:26" x14ac:dyDescent="0.25">
      <c r="B851" s="10"/>
      <c r="C851" s="11"/>
      <c r="D851" s="11"/>
      <c r="E851" s="12">
        <f>IF(OR(C851="",D851=""),"",ROUND(MOD(D851-C851,1)*1440,0))</f>
      </c>
      <c r="G851" s="13">
        <f>IF(F851="","",IFERROR(INDEX(Pilots!$B$2:$B$51,MATCH(F851,Pilots!$A$2:$A$51,0)),""))</f>
      </c>
      <c r="J851" s="13">
        <f>IF(I851="","",IFERROR(INDEX(Aircraft!$D$2:$D$51,MATCH(I851,Aircraft!$A$2:$A$51,0)),""))</f>
      </c>
      <c r="K851" s="13">
        <f>IF(I851="","",IFERROR(INDEX(Aircraft!$C$2:$C$51,MATCH(I851,Aircraft!$A$2:$A$51,0)),""))</f>
      </c>
      <c r="Z851" s="14"/>
    </row>
    <row r="852" spans="2:26" x14ac:dyDescent="0.25">
      <c r="B852" s="10"/>
      <c r="C852" s="11"/>
      <c r="D852" s="11"/>
      <c r="E852" s="12">
        <f>IF(OR(C852="",D852=""),"",ROUND(MOD(D852-C852,1)*1440,0))</f>
      </c>
      <c r="G852" s="13">
        <f>IF(F852="","",IFERROR(INDEX(Pilots!$B$2:$B$51,MATCH(F852,Pilots!$A$2:$A$51,0)),""))</f>
      </c>
      <c r="J852" s="13">
        <f>IF(I852="","",IFERROR(INDEX(Aircraft!$D$2:$D$51,MATCH(I852,Aircraft!$A$2:$A$51,0)),""))</f>
      </c>
      <c r="K852" s="13">
        <f>IF(I852="","",IFERROR(INDEX(Aircraft!$C$2:$C$51,MATCH(I852,Aircraft!$A$2:$A$51,0)),""))</f>
      </c>
      <c r="Z852" s="14"/>
    </row>
    <row r="853" spans="2:26" x14ac:dyDescent="0.25">
      <c r="B853" s="10"/>
      <c r="C853" s="11"/>
      <c r="D853" s="11"/>
      <c r="E853" s="12">
        <f>IF(OR(C853="",D853=""),"",ROUND(MOD(D853-C853,1)*1440,0))</f>
      </c>
      <c r="G853" s="13">
        <f>IF(F853="","",IFERROR(INDEX(Pilots!$B$2:$B$51,MATCH(F853,Pilots!$A$2:$A$51,0)),""))</f>
      </c>
      <c r="J853" s="13">
        <f>IF(I853="","",IFERROR(INDEX(Aircraft!$D$2:$D$51,MATCH(I853,Aircraft!$A$2:$A$51,0)),""))</f>
      </c>
      <c r="K853" s="13">
        <f>IF(I853="","",IFERROR(INDEX(Aircraft!$C$2:$C$51,MATCH(I853,Aircraft!$A$2:$A$51,0)),""))</f>
      </c>
      <c r="Z853" s="14"/>
    </row>
    <row r="854" spans="2:26" x14ac:dyDescent="0.25">
      <c r="B854" s="10"/>
      <c r="C854" s="11"/>
      <c r="D854" s="11"/>
      <c r="E854" s="12">
        <f>IF(OR(C854="",D854=""),"",ROUND(MOD(D854-C854,1)*1440,0))</f>
      </c>
      <c r="G854" s="13">
        <f>IF(F854="","",IFERROR(INDEX(Pilots!$B$2:$B$51,MATCH(F854,Pilots!$A$2:$A$51,0)),""))</f>
      </c>
      <c r="J854" s="13">
        <f>IF(I854="","",IFERROR(INDEX(Aircraft!$D$2:$D$51,MATCH(I854,Aircraft!$A$2:$A$51,0)),""))</f>
      </c>
      <c r="K854" s="13">
        <f>IF(I854="","",IFERROR(INDEX(Aircraft!$C$2:$C$51,MATCH(I854,Aircraft!$A$2:$A$51,0)),""))</f>
      </c>
      <c r="Z854" s="14"/>
    </row>
    <row r="855" spans="2:26" x14ac:dyDescent="0.25">
      <c r="B855" s="10"/>
      <c r="C855" s="11"/>
      <c r="D855" s="11"/>
      <c r="E855" s="12">
        <f>IF(OR(C855="",D855=""),"",ROUND(MOD(D855-C855,1)*1440,0))</f>
      </c>
      <c r="G855" s="13">
        <f>IF(F855="","",IFERROR(INDEX(Pilots!$B$2:$B$51,MATCH(F855,Pilots!$A$2:$A$51,0)),""))</f>
      </c>
      <c r="J855" s="13">
        <f>IF(I855="","",IFERROR(INDEX(Aircraft!$D$2:$D$51,MATCH(I855,Aircraft!$A$2:$A$51,0)),""))</f>
      </c>
      <c r="K855" s="13">
        <f>IF(I855="","",IFERROR(INDEX(Aircraft!$C$2:$C$51,MATCH(I855,Aircraft!$A$2:$A$51,0)),""))</f>
      </c>
      <c r="Z855" s="14"/>
    </row>
    <row r="856" spans="2:26" x14ac:dyDescent="0.25">
      <c r="B856" s="10"/>
      <c r="C856" s="11"/>
      <c r="D856" s="11"/>
      <c r="E856" s="12">
        <f>IF(OR(C856="",D856=""),"",ROUND(MOD(D856-C856,1)*1440,0))</f>
      </c>
      <c r="G856" s="13">
        <f>IF(F856="","",IFERROR(INDEX(Pilots!$B$2:$B$51,MATCH(F856,Pilots!$A$2:$A$51,0)),""))</f>
      </c>
      <c r="J856" s="13">
        <f>IF(I856="","",IFERROR(INDEX(Aircraft!$D$2:$D$51,MATCH(I856,Aircraft!$A$2:$A$51,0)),""))</f>
      </c>
      <c r="K856" s="13">
        <f>IF(I856="","",IFERROR(INDEX(Aircraft!$C$2:$C$51,MATCH(I856,Aircraft!$A$2:$A$51,0)),""))</f>
      </c>
      <c r="Z856" s="14"/>
    </row>
    <row r="857" spans="2:26" x14ac:dyDescent="0.25">
      <c r="B857" s="10"/>
      <c r="C857" s="11"/>
      <c r="D857" s="11"/>
      <c r="E857" s="12">
        <f>IF(OR(C857="",D857=""),"",ROUND(MOD(D857-C857,1)*1440,0))</f>
      </c>
      <c r="G857" s="13">
        <f>IF(F857="","",IFERROR(INDEX(Pilots!$B$2:$B$51,MATCH(F857,Pilots!$A$2:$A$51,0)),""))</f>
      </c>
      <c r="J857" s="13">
        <f>IF(I857="","",IFERROR(INDEX(Aircraft!$D$2:$D$51,MATCH(I857,Aircraft!$A$2:$A$51,0)),""))</f>
      </c>
      <c r="K857" s="13">
        <f>IF(I857="","",IFERROR(INDEX(Aircraft!$C$2:$C$51,MATCH(I857,Aircraft!$A$2:$A$51,0)),""))</f>
      </c>
      <c r="Z857" s="14"/>
    </row>
    <row r="858" spans="2:26" x14ac:dyDescent="0.25">
      <c r="B858" s="10"/>
      <c r="C858" s="11"/>
      <c r="D858" s="11"/>
      <c r="E858" s="12">
        <f>IF(OR(C858="",D858=""),"",ROUND(MOD(D858-C858,1)*1440,0))</f>
      </c>
      <c r="G858" s="13">
        <f>IF(F858="","",IFERROR(INDEX(Pilots!$B$2:$B$51,MATCH(F858,Pilots!$A$2:$A$51,0)),""))</f>
      </c>
      <c r="J858" s="13">
        <f>IF(I858="","",IFERROR(INDEX(Aircraft!$D$2:$D$51,MATCH(I858,Aircraft!$A$2:$A$51,0)),""))</f>
      </c>
      <c r="K858" s="13">
        <f>IF(I858="","",IFERROR(INDEX(Aircraft!$C$2:$C$51,MATCH(I858,Aircraft!$A$2:$A$51,0)),""))</f>
      </c>
      <c r="Z858" s="14"/>
    </row>
    <row r="859" spans="2:26" x14ac:dyDescent="0.25">
      <c r="B859" s="10"/>
      <c r="C859" s="11"/>
      <c r="D859" s="11"/>
      <c r="E859" s="12">
        <f>IF(OR(C859="",D859=""),"",ROUND(MOD(D859-C859,1)*1440,0))</f>
      </c>
      <c r="G859" s="13">
        <f>IF(F859="","",IFERROR(INDEX(Pilots!$B$2:$B$51,MATCH(F859,Pilots!$A$2:$A$51,0)),""))</f>
      </c>
      <c r="J859" s="13">
        <f>IF(I859="","",IFERROR(INDEX(Aircraft!$D$2:$D$51,MATCH(I859,Aircraft!$A$2:$A$51,0)),""))</f>
      </c>
      <c r="K859" s="13">
        <f>IF(I859="","",IFERROR(INDEX(Aircraft!$C$2:$C$51,MATCH(I859,Aircraft!$A$2:$A$51,0)),""))</f>
      </c>
      <c r="Z859" s="14"/>
    </row>
    <row r="860" spans="2:26" x14ac:dyDescent="0.25">
      <c r="B860" s="10"/>
      <c r="C860" s="11"/>
      <c r="D860" s="11"/>
      <c r="E860" s="12">
        <f>IF(OR(C860="",D860=""),"",ROUND(MOD(D860-C860,1)*1440,0))</f>
      </c>
      <c r="G860" s="13">
        <f>IF(F860="","",IFERROR(INDEX(Pilots!$B$2:$B$51,MATCH(F860,Pilots!$A$2:$A$51,0)),""))</f>
      </c>
      <c r="J860" s="13">
        <f>IF(I860="","",IFERROR(INDEX(Aircraft!$D$2:$D$51,MATCH(I860,Aircraft!$A$2:$A$51,0)),""))</f>
      </c>
      <c r="K860" s="13">
        <f>IF(I860="","",IFERROR(INDEX(Aircraft!$C$2:$C$51,MATCH(I860,Aircraft!$A$2:$A$51,0)),""))</f>
      </c>
      <c r="Z860" s="14"/>
    </row>
    <row r="861" spans="2:26" x14ac:dyDescent="0.25">
      <c r="B861" s="10"/>
      <c r="C861" s="11"/>
      <c r="D861" s="11"/>
      <c r="E861" s="12">
        <f>IF(OR(C861="",D861=""),"",ROUND(MOD(D861-C861,1)*1440,0))</f>
      </c>
      <c r="G861" s="13">
        <f>IF(F861="","",IFERROR(INDEX(Pilots!$B$2:$B$51,MATCH(F861,Pilots!$A$2:$A$51,0)),""))</f>
      </c>
      <c r="J861" s="13">
        <f>IF(I861="","",IFERROR(INDEX(Aircraft!$D$2:$D$51,MATCH(I861,Aircraft!$A$2:$A$51,0)),""))</f>
      </c>
      <c r="K861" s="13">
        <f>IF(I861="","",IFERROR(INDEX(Aircraft!$C$2:$C$51,MATCH(I861,Aircraft!$A$2:$A$51,0)),""))</f>
      </c>
      <c r="Z861" s="14"/>
    </row>
    <row r="862" spans="2:26" x14ac:dyDescent="0.25">
      <c r="B862" s="10"/>
      <c r="C862" s="11"/>
      <c r="D862" s="11"/>
      <c r="E862" s="12">
        <f>IF(OR(C862="",D862=""),"",ROUND(MOD(D862-C862,1)*1440,0))</f>
      </c>
      <c r="G862" s="13">
        <f>IF(F862="","",IFERROR(INDEX(Pilots!$B$2:$B$51,MATCH(F862,Pilots!$A$2:$A$51,0)),""))</f>
      </c>
      <c r="J862" s="13">
        <f>IF(I862="","",IFERROR(INDEX(Aircraft!$D$2:$D$51,MATCH(I862,Aircraft!$A$2:$A$51,0)),""))</f>
      </c>
      <c r="K862" s="13">
        <f>IF(I862="","",IFERROR(INDEX(Aircraft!$C$2:$C$51,MATCH(I862,Aircraft!$A$2:$A$51,0)),""))</f>
      </c>
      <c r="Z862" s="14"/>
    </row>
    <row r="863" spans="2:26" x14ac:dyDescent="0.25">
      <c r="B863" s="10"/>
      <c r="C863" s="11"/>
      <c r="D863" s="11"/>
      <c r="E863" s="12">
        <f>IF(OR(C863="",D863=""),"",ROUND(MOD(D863-C863,1)*1440,0))</f>
      </c>
      <c r="G863" s="13">
        <f>IF(F863="","",IFERROR(INDEX(Pilots!$B$2:$B$51,MATCH(F863,Pilots!$A$2:$A$51,0)),""))</f>
      </c>
      <c r="J863" s="13">
        <f>IF(I863="","",IFERROR(INDEX(Aircraft!$D$2:$D$51,MATCH(I863,Aircraft!$A$2:$A$51,0)),""))</f>
      </c>
      <c r="K863" s="13">
        <f>IF(I863="","",IFERROR(INDEX(Aircraft!$C$2:$C$51,MATCH(I863,Aircraft!$A$2:$A$51,0)),""))</f>
      </c>
      <c r="Z863" s="14"/>
    </row>
    <row r="864" spans="2:26" x14ac:dyDescent="0.25">
      <c r="B864" s="10"/>
      <c r="C864" s="11"/>
      <c r="D864" s="11"/>
      <c r="E864" s="12">
        <f>IF(OR(C864="",D864=""),"",ROUND(MOD(D864-C864,1)*1440,0))</f>
      </c>
      <c r="G864" s="13">
        <f>IF(F864="","",IFERROR(INDEX(Pilots!$B$2:$B$51,MATCH(F864,Pilots!$A$2:$A$51,0)),""))</f>
      </c>
      <c r="J864" s="13">
        <f>IF(I864="","",IFERROR(INDEX(Aircraft!$D$2:$D$51,MATCH(I864,Aircraft!$A$2:$A$51,0)),""))</f>
      </c>
      <c r="K864" s="13">
        <f>IF(I864="","",IFERROR(INDEX(Aircraft!$C$2:$C$51,MATCH(I864,Aircraft!$A$2:$A$51,0)),""))</f>
      </c>
      <c r="Z864" s="14"/>
    </row>
    <row r="865" spans="2:26" x14ac:dyDescent="0.25">
      <c r="B865" s="10"/>
      <c r="C865" s="11"/>
      <c r="D865" s="11"/>
      <c r="E865" s="12">
        <f>IF(OR(C865="",D865=""),"",ROUND(MOD(D865-C865,1)*1440,0))</f>
      </c>
      <c r="G865" s="13">
        <f>IF(F865="","",IFERROR(INDEX(Pilots!$B$2:$B$51,MATCH(F865,Pilots!$A$2:$A$51,0)),""))</f>
      </c>
      <c r="J865" s="13">
        <f>IF(I865="","",IFERROR(INDEX(Aircraft!$D$2:$D$51,MATCH(I865,Aircraft!$A$2:$A$51,0)),""))</f>
      </c>
      <c r="K865" s="13">
        <f>IF(I865="","",IFERROR(INDEX(Aircraft!$C$2:$C$51,MATCH(I865,Aircraft!$A$2:$A$51,0)),""))</f>
      </c>
      <c r="Z865" s="14"/>
    </row>
    <row r="866" spans="2:26" x14ac:dyDescent="0.25">
      <c r="B866" s="10"/>
      <c r="C866" s="11"/>
      <c r="D866" s="11"/>
      <c r="E866" s="12">
        <f>IF(OR(C866="",D866=""),"",ROUND(MOD(D866-C866,1)*1440,0))</f>
      </c>
      <c r="G866" s="13">
        <f>IF(F866="","",IFERROR(INDEX(Pilots!$B$2:$B$51,MATCH(F866,Pilots!$A$2:$A$51,0)),""))</f>
      </c>
      <c r="J866" s="13">
        <f>IF(I866="","",IFERROR(INDEX(Aircraft!$D$2:$D$51,MATCH(I866,Aircraft!$A$2:$A$51,0)),""))</f>
      </c>
      <c r="K866" s="13">
        <f>IF(I866="","",IFERROR(INDEX(Aircraft!$C$2:$C$51,MATCH(I866,Aircraft!$A$2:$A$51,0)),""))</f>
      </c>
      <c r="Z866" s="14"/>
    </row>
    <row r="867" spans="2:26" x14ac:dyDescent="0.25">
      <c r="B867" s="10"/>
      <c r="C867" s="11"/>
      <c r="D867" s="11"/>
      <c r="E867" s="12">
        <f>IF(OR(C867="",D867=""),"",ROUND(MOD(D867-C867,1)*1440,0))</f>
      </c>
      <c r="G867" s="13">
        <f>IF(F867="","",IFERROR(INDEX(Pilots!$B$2:$B$51,MATCH(F867,Pilots!$A$2:$A$51,0)),""))</f>
      </c>
      <c r="J867" s="13">
        <f>IF(I867="","",IFERROR(INDEX(Aircraft!$D$2:$D$51,MATCH(I867,Aircraft!$A$2:$A$51,0)),""))</f>
      </c>
      <c r="K867" s="13">
        <f>IF(I867="","",IFERROR(INDEX(Aircraft!$C$2:$C$51,MATCH(I867,Aircraft!$A$2:$A$51,0)),""))</f>
      </c>
      <c r="Z867" s="14"/>
    </row>
    <row r="868" spans="2:26" x14ac:dyDescent="0.25">
      <c r="B868" s="10"/>
      <c r="C868" s="11"/>
      <c r="D868" s="11"/>
      <c r="E868" s="12">
        <f>IF(OR(C868="",D868=""),"",ROUND(MOD(D868-C868,1)*1440,0))</f>
      </c>
      <c r="G868" s="13">
        <f>IF(F868="","",IFERROR(INDEX(Pilots!$B$2:$B$51,MATCH(F868,Pilots!$A$2:$A$51,0)),""))</f>
      </c>
      <c r="J868" s="13">
        <f>IF(I868="","",IFERROR(INDEX(Aircraft!$D$2:$D$51,MATCH(I868,Aircraft!$A$2:$A$51,0)),""))</f>
      </c>
      <c r="K868" s="13">
        <f>IF(I868="","",IFERROR(INDEX(Aircraft!$C$2:$C$51,MATCH(I868,Aircraft!$A$2:$A$51,0)),""))</f>
      </c>
      <c r="Z868" s="14"/>
    </row>
    <row r="869" spans="2:26" x14ac:dyDescent="0.25">
      <c r="B869" s="10"/>
      <c r="C869" s="11"/>
      <c r="D869" s="11"/>
      <c r="E869" s="12">
        <f>IF(OR(C869="",D869=""),"",ROUND(MOD(D869-C869,1)*1440,0))</f>
      </c>
      <c r="G869" s="13">
        <f>IF(F869="","",IFERROR(INDEX(Pilots!$B$2:$B$51,MATCH(F869,Pilots!$A$2:$A$51,0)),""))</f>
      </c>
      <c r="J869" s="13">
        <f>IF(I869="","",IFERROR(INDEX(Aircraft!$D$2:$D$51,MATCH(I869,Aircraft!$A$2:$A$51,0)),""))</f>
      </c>
      <c r="K869" s="13">
        <f>IF(I869="","",IFERROR(INDEX(Aircraft!$C$2:$C$51,MATCH(I869,Aircraft!$A$2:$A$51,0)),""))</f>
      </c>
      <c r="Z869" s="14"/>
    </row>
    <row r="870" spans="2:26" x14ac:dyDescent="0.25">
      <c r="B870" s="10"/>
      <c r="C870" s="11"/>
      <c r="D870" s="11"/>
      <c r="E870" s="12">
        <f>IF(OR(C870="",D870=""),"",ROUND(MOD(D870-C870,1)*1440,0))</f>
      </c>
      <c r="G870" s="13">
        <f>IF(F870="","",IFERROR(INDEX(Pilots!$B$2:$B$51,MATCH(F870,Pilots!$A$2:$A$51,0)),""))</f>
      </c>
      <c r="J870" s="13">
        <f>IF(I870="","",IFERROR(INDEX(Aircraft!$D$2:$D$51,MATCH(I870,Aircraft!$A$2:$A$51,0)),""))</f>
      </c>
      <c r="K870" s="13">
        <f>IF(I870="","",IFERROR(INDEX(Aircraft!$C$2:$C$51,MATCH(I870,Aircraft!$A$2:$A$51,0)),""))</f>
      </c>
      <c r="Z870" s="14"/>
    </row>
    <row r="871" spans="2:26" x14ac:dyDescent="0.25">
      <c r="B871" s="10"/>
      <c r="C871" s="11"/>
      <c r="D871" s="11"/>
      <c r="E871" s="12">
        <f>IF(OR(C871="",D871=""),"",ROUND(MOD(D871-C871,1)*1440,0))</f>
      </c>
      <c r="G871" s="13">
        <f>IF(F871="","",IFERROR(INDEX(Pilots!$B$2:$B$51,MATCH(F871,Pilots!$A$2:$A$51,0)),""))</f>
      </c>
      <c r="J871" s="13">
        <f>IF(I871="","",IFERROR(INDEX(Aircraft!$D$2:$D$51,MATCH(I871,Aircraft!$A$2:$A$51,0)),""))</f>
      </c>
      <c r="K871" s="13">
        <f>IF(I871="","",IFERROR(INDEX(Aircraft!$C$2:$C$51,MATCH(I871,Aircraft!$A$2:$A$51,0)),""))</f>
      </c>
      <c r="Z871" s="14"/>
    </row>
    <row r="872" spans="2:26" x14ac:dyDescent="0.25">
      <c r="B872" s="10"/>
      <c r="C872" s="11"/>
      <c r="D872" s="11"/>
      <c r="E872" s="12">
        <f>IF(OR(C872="",D872=""),"",ROUND(MOD(D872-C872,1)*1440,0))</f>
      </c>
      <c r="G872" s="13">
        <f>IF(F872="","",IFERROR(INDEX(Pilots!$B$2:$B$51,MATCH(F872,Pilots!$A$2:$A$51,0)),""))</f>
      </c>
      <c r="J872" s="13">
        <f>IF(I872="","",IFERROR(INDEX(Aircraft!$D$2:$D$51,MATCH(I872,Aircraft!$A$2:$A$51,0)),""))</f>
      </c>
      <c r="K872" s="13">
        <f>IF(I872="","",IFERROR(INDEX(Aircraft!$C$2:$C$51,MATCH(I872,Aircraft!$A$2:$A$51,0)),""))</f>
      </c>
      <c r="Z872" s="14"/>
    </row>
    <row r="873" spans="2:26" x14ac:dyDescent="0.25">
      <c r="B873" s="10"/>
      <c r="C873" s="11"/>
      <c r="D873" s="11"/>
      <c r="E873" s="12">
        <f>IF(OR(C873="",D873=""),"",ROUND(MOD(D873-C873,1)*1440,0))</f>
      </c>
      <c r="G873" s="13">
        <f>IF(F873="","",IFERROR(INDEX(Pilots!$B$2:$B$51,MATCH(F873,Pilots!$A$2:$A$51,0)),""))</f>
      </c>
      <c r="J873" s="13">
        <f>IF(I873="","",IFERROR(INDEX(Aircraft!$D$2:$D$51,MATCH(I873,Aircraft!$A$2:$A$51,0)),""))</f>
      </c>
      <c r="K873" s="13">
        <f>IF(I873="","",IFERROR(INDEX(Aircraft!$C$2:$C$51,MATCH(I873,Aircraft!$A$2:$A$51,0)),""))</f>
      </c>
      <c r="Z873" s="14"/>
    </row>
    <row r="874" spans="2:26" x14ac:dyDescent="0.25">
      <c r="B874" s="10"/>
      <c r="C874" s="11"/>
      <c r="D874" s="11"/>
      <c r="E874" s="12">
        <f>IF(OR(C874="",D874=""),"",ROUND(MOD(D874-C874,1)*1440,0))</f>
      </c>
      <c r="G874" s="13">
        <f>IF(F874="","",IFERROR(INDEX(Pilots!$B$2:$B$51,MATCH(F874,Pilots!$A$2:$A$51,0)),""))</f>
      </c>
      <c r="J874" s="13">
        <f>IF(I874="","",IFERROR(INDEX(Aircraft!$D$2:$D$51,MATCH(I874,Aircraft!$A$2:$A$51,0)),""))</f>
      </c>
      <c r="K874" s="13">
        <f>IF(I874="","",IFERROR(INDEX(Aircraft!$C$2:$C$51,MATCH(I874,Aircraft!$A$2:$A$51,0)),""))</f>
      </c>
      <c r="Z874" s="14"/>
    </row>
    <row r="875" spans="2:26" x14ac:dyDescent="0.25">
      <c r="B875" s="10"/>
      <c r="C875" s="11"/>
      <c r="D875" s="11"/>
      <c r="E875" s="12">
        <f>IF(OR(C875="",D875=""),"",ROUND(MOD(D875-C875,1)*1440,0))</f>
      </c>
      <c r="G875" s="13">
        <f>IF(F875="","",IFERROR(INDEX(Pilots!$B$2:$B$51,MATCH(F875,Pilots!$A$2:$A$51,0)),""))</f>
      </c>
      <c r="J875" s="13">
        <f>IF(I875="","",IFERROR(INDEX(Aircraft!$D$2:$D$51,MATCH(I875,Aircraft!$A$2:$A$51,0)),""))</f>
      </c>
      <c r="K875" s="13">
        <f>IF(I875="","",IFERROR(INDEX(Aircraft!$C$2:$C$51,MATCH(I875,Aircraft!$A$2:$A$51,0)),""))</f>
      </c>
      <c r="Z875" s="14"/>
    </row>
    <row r="876" spans="2:26" x14ac:dyDescent="0.25">
      <c r="B876" s="10"/>
      <c r="C876" s="11"/>
      <c r="D876" s="11"/>
      <c r="E876" s="12">
        <f>IF(OR(C876="",D876=""),"",ROUND(MOD(D876-C876,1)*1440,0))</f>
      </c>
      <c r="G876" s="13">
        <f>IF(F876="","",IFERROR(INDEX(Pilots!$B$2:$B$51,MATCH(F876,Pilots!$A$2:$A$51,0)),""))</f>
      </c>
      <c r="J876" s="13">
        <f>IF(I876="","",IFERROR(INDEX(Aircraft!$D$2:$D$51,MATCH(I876,Aircraft!$A$2:$A$51,0)),""))</f>
      </c>
      <c r="K876" s="13">
        <f>IF(I876="","",IFERROR(INDEX(Aircraft!$C$2:$C$51,MATCH(I876,Aircraft!$A$2:$A$51,0)),""))</f>
      </c>
      <c r="Z876" s="14"/>
    </row>
    <row r="877" spans="2:26" x14ac:dyDescent="0.25">
      <c r="B877" s="10"/>
      <c r="C877" s="11"/>
      <c r="D877" s="11"/>
      <c r="E877" s="12">
        <f>IF(OR(C877="",D877=""),"",ROUND(MOD(D877-C877,1)*1440,0))</f>
      </c>
      <c r="G877" s="13">
        <f>IF(F877="","",IFERROR(INDEX(Pilots!$B$2:$B$51,MATCH(F877,Pilots!$A$2:$A$51,0)),""))</f>
      </c>
      <c r="J877" s="13">
        <f>IF(I877="","",IFERROR(INDEX(Aircraft!$D$2:$D$51,MATCH(I877,Aircraft!$A$2:$A$51,0)),""))</f>
      </c>
      <c r="K877" s="13">
        <f>IF(I877="","",IFERROR(INDEX(Aircraft!$C$2:$C$51,MATCH(I877,Aircraft!$A$2:$A$51,0)),""))</f>
      </c>
      <c r="Z877" s="14"/>
    </row>
    <row r="878" spans="2:26" x14ac:dyDescent="0.25">
      <c r="B878" s="10"/>
      <c r="C878" s="11"/>
      <c r="D878" s="11"/>
      <c r="E878" s="12">
        <f>IF(OR(C878="",D878=""),"",ROUND(MOD(D878-C878,1)*1440,0))</f>
      </c>
      <c r="G878" s="13">
        <f>IF(F878="","",IFERROR(INDEX(Pilots!$B$2:$B$51,MATCH(F878,Pilots!$A$2:$A$51,0)),""))</f>
      </c>
      <c r="J878" s="13">
        <f>IF(I878="","",IFERROR(INDEX(Aircraft!$D$2:$D$51,MATCH(I878,Aircraft!$A$2:$A$51,0)),""))</f>
      </c>
      <c r="K878" s="13">
        <f>IF(I878="","",IFERROR(INDEX(Aircraft!$C$2:$C$51,MATCH(I878,Aircraft!$A$2:$A$51,0)),""))</f>
      </c>
      <c r="Z878" s="14"/>
    </row>
    <row r="879" spans="2:26" x14ac:dyDescent="0.25">
      <c r="B879" s="10"/>
      <c r="C879" s="11"/>
      <c r="D879" s="11"/>
      <c r="E879" s="12">
        <f>IF(OR(C879="",D879=""),"",ROUND(MOD(D879-C879,1)*1440,0))</f>
      </c>
      <c r="G879" s="13">
        <f>IF(F879="","",IFERROR(INDEX(Pilots!$B$2:$B$51,MATCH(F879,Pilots!$A$2:$A$51,0)),""))</f>
      </c>
      <c r="J879" s="13">
        <f>IF(I879="","",IFERROR(INDEX(Aircraft!$D$2:$D$51,MATCH(I879,Aircraft!$A$2:$A$51,0)),""))</f>
      </c>
      <c r="K879" s="13">
        <f>IF(I879="","",IFERROR(INDEX(Aircraft!$C$2:$C$51,MATCH(I879,Aircraft!$A$2:$A$51,0)),""))</f>
      </c>
      <c r="Z879" s="14"/>
    </row>
    <row r="880" spans="2:26" x14ac:dyDescent="0.25">
      <c r="B880" s="10"/>
      <c r="C880" s="11"/>
      <c r="D880" s="11"/>
      <c r="E880" s="12">
        <f>IF(OR(C880="",D880=""),"",ROUND(MOD(D880-C880,1)*1440,0))</f>
      </c>
      <c r="G880" s="13">
        <f>IF(F880="","",IFERROR(INDEX(Pilots!$B$2:$B$51,MATCH(F880,Pilots!$A$2:$A$51,0)),""))</f>
      </c>
      <c r="J880" s="13">
        <f>IF(I880="","",IFERROR(INDEX(Aircraft!$D$2:$D$51,MATCH(I880,Aircraft!$A$2:$A$51,0)),""))</f>
      </c>
      <c r="K880" s="13">
        <f>IF(I880="","",IFERROR(INDEX(Aircraft!$C$2:$C$51,MATCH(I880,Aircraft!$A$2:$A$51,0)),""))</f>
      </c>
      <c r="Z880" s="14"/>
    </row>
    <row r="881" spans="2:26" x14ac:dyDescent="0.25">
      <c r="B881" s="10"/>
      <c r="C881" s="11"/>
      <c r="D881" s="11"/>
      <c r="E881" s="12">
        <f>IF(OR(C881="",D881=""),"",ROUND(MOD(D881-C881,1)*1440,0))</f>
      </c>
      <c r="G881" s="13">
        <f>IF(F881="","",IFERROR(INDEX(Pilots!$B$2:$B$51,MATCH(F881,Pilots!$A$2:$A$51,0)),""))</f>
      </c>
      <c r="J881" s="13">
        <f>IF(I881="","",IFERROR(INDEX(Aircraft!$D$2:$D$51,MATCH(I881,Aircraft!$A$2:$A$51,0)),""))</f>
      </c>
      <c r="K881" s="13">
        <f>IF(I881="","",IFERROR(INDEX(Aircraft!$C$2:$C$51,MATCH(I881,Aircraft!$A$2:$A$51,0)),""))</f>
      </c>
      <c r="Z881" s="14"/>
    </row>
    <row r="882" spans="2:26" x14ac:dyDescent="0.25">
      <c r="B882" s="10"/>
      <c r="C882" s="11"/>
      <c r="D882" s="11"/>
      <c r="E882" s="12">
        <f>IF(OR(C882="",D882=""),"",ROUND(MOD(D882-C882,1)*1440,0))</f>
      </c>
      <c r="G882" s="13">
        <f>IF(F882="","",IFERROR(INDEX(Pilots!$B$2:$B$51,MATCH(F882,Pilots!$A$2:$A$51,0)),""))</f>
      </c>
      <c r="J882" s="13">
        <f>IF(I882="","",IFERROR(INDEX(Aircraft!$D$2:$D$51,MATCH(I882,Aircraft!$A$2:$A$51,0)),""))</f>
      </c>
      <c r="K882" s="13">
        <f>IF(I882="","",IFERROR(INDEX(Aircraft!$C$2:$C$51,MATCH(I882,Aircraft!$A$2:$A$51,0)),""))</f>
      </c>
      <c r="Z882" s="14"/>
    </row>
    <row r="883" spans="2:26" x14ac:dyDescent="0.25">
      <c r="B883" s="10"/>
      <c r="C883" s="11"/>
      <c r="D883" s="11"/>
      <c r="E883" s="12">
        <f>IF(OR(C883="",D883=""),"",ROUND(MOD(D883-C883,1)*1440,0))</f>
      </c>
      <c r="G883" s="13">
        <f>IF(F883="","",IFERROR(INDEX(Pilots!$B$2:$B$51,MATCH(F883,Pilots!$A$2:$A$51,0)),""))</f>
      </c>
      <c r="J883" s="13">
        <f>IF(I883="","",IFERROR(INDEX(Aircraft!$D$2:$D$51,MATCH(I883,Aircraft!$A$2:$A$51,0)),""))</f>
      </c>
      <c r="K883" s="13">
        <f>IF(I883="","",IFERROR(INDEX(Aircraft!$C$2:$C$51,MATCH(I883,Aircraft!$A$2:$A$51,0)),""))</f>
      </c>
      <c r="Z883" s="14"/>
    </row>
    <row r="884" spans="2:26" x14ac:dyDescent="0.25">
      <c r="B884" s="10"/>
      <c r="C884" s="11"/>
      <c r="D884" s="11"/>
      <c r="E884" s="12">
        <f>IF(OR(C884="",D884=""),"",ROUND(MOD(D884-C884,1)*1440,0))</f>
      </c>
      <c r="G884" s="13">
        <f>IF(F884="","",IFERROR(INDEX(Pilots!$B$2:$B$51,MATCH(F884,Pilots!$A$2:$A$51,0)),""))</f>
      </c>
      <c r="J884" s="13">
        <f>IF(I884="","",IFERROR(INDEX(Aircraft!$D$2:$D$51,MATCH(I884,Aircraft!$A$2:$A$51,0)),""))</f>
      </c>
      <c r="K884" s="13">
        <f>IF(I884="","",IFERROR(INDEX(Aircraft!$C$2:$C$51,MATCH(I884,Aircraft!$A$2:$A$51,0)),""))</f>
      </c>
      <c r="Z884" s="14"/>
    </row>
    <row r="885" spans="2:26" x14ac:dyDescent="0.25">
      <c r="B885" s="10"/>
      <c r="C885" s="11"/>
      <c r="D885" s="11"/>
      <c r="E885" s="12">
        <f>IF(OR(C885="",D885=""),"",ROUND(MOD(D885-C885,1)*1440,0))</f>
      </c>
      <c r="G885" s="13">
        <f>IF(F885="","",IFERROR(INDEX(Pilots!$B$2:$B$51,MATCH(F885,Pilots!$A$2:$A$51,0)),""))</f>
      </c>
      <c r="J885" s="13">
        <f>IF(I885="","",IFERROR(INDEX(Aircraft!$D$2:$D$51,MATCH(I885,Aircraft!$A$2:$A$51,0)),""))</f>
      </c>
      <c r="K885" s="13">
        <f>IF(I885="","",IFERROR(INDEX(Aircraft!$C$2:$C$51,MATCH(I885,Aircraft!$A$2:$A$51,0)),""))</f>
      </c>
      <c r="Z885" s="14"/>
    </row>
    <row r="886" spans="2:26" x14ac:dyDescent="0.25">
      <c r="B886" s="10"/>
      <c r="C886" s="11"/>
      <c r="D886" s="11"/>
      <c r="E886" s="12">
        <f>IF(OR(C886="",D886=""),"",ROUND(MOD(D886-C886,1)*1440,0))</f>
      </c>
      <c r="G886" s="13">
        <f>IF(F886="","",IFERROR(INDEX(Pilots!$B$2:$B$51,MATCH(F886,Pilots!$A$2:$A$51,0)),""))</f>
      </c>
      <c r="J886" s="13">
        <f>IF(I886="","",IFERROR(INDEX(Aircraft!$D$2:$D$51,MATCH(I886,Aircraft!$A$2:$A$51,0)),""))</f>
      </c>
      <c r="K886" s="13">
        <f>IF(I886="","",IFERROR(INDEX(Aircraft!$C$2:$C$51,MATCH(I886,Aircraft!$A$2:$A$51,0)),""))</f>
      </c>
      <c r="Z886" s="14"/>
    </row>
    <row r="887" spans="2:26" x14ac:dyDescent="0.25">
      <c r="B887" s="10"/>
      <c r="C887" s="11"/>
      <c r="D887" s="11"/>
      <c r="E887" s="12">
        <f>IF(OR(C887="",D887=""),"",ROUND(MOD(D887-C887,1)*1440,0))</f>
      </c>
      <c r="G887" s="13">
        <f>IF(F887="","",IFERROR(INDEX(Pilots!$B$2:$B$51,MATCH(F887,Pilots!$A$2:$A$51,0)),""))</f>
      </c>
      <c r="J887" s="13">
        <f>IF(I887="","",IFERROR(INDEX(Aircraft!$D$2:$D$51,MATCH(I887,Aircraft!$A$2:$A$51,0)),""))</f>
      </c>
      <c r="K887" s="13">
        <f>IF(I887="","",IFERROR(INDEX(Aircraft!$C$2:$C$51,MATCH(I887,Aircraft!$A$2:$A$51,0)),""))</f>
      </c>
      <c r="Z887" s="14"/>
    </row>
    <row r="888" spans="2:26" x14ac:dyDescent="0.25">
      <c r="B888" s="10"/>
      <c r="C888" s="11"/>
      <c r="D888" s="11"/>
      <c r="E888" s="12">
        <f>IF(OR(C888="",D888=""),"",ROUND(MOD(D888-C888,1)*1440,0))</f>
      </c>
      <c r="G888" s="13">
        <f>IF(F888="","",IFERROR(INDEX(Pilots!$B$2:$B$51,MATCH(F888,Pilots!$A$2:$A$51,0)),""))</f>
      </c>
      <c r="J888" s="13">
        <f>IF(I888="","",IFERROR(INDEX(Aircraft!$D$2:$D$51,MATCH(I888,Aircraft!$A$2:$A$51,0)),""))</f>
      </c>
      <c r="K888" s="13">
        <f>IF(I888="","",IFERROR(INDEX(Aircraft!$C$2:$C$51,MATCH(I888,Aircraft!$A$2:$A$51,0)),""))</f>
      </c>
      <c r="Z888" s="14"/>
    </row>
    <row r="889" spans="2:26" x14ac:dyDescent="0.25">
      <c r="B889" s="10"/>
      <c r="C889" s="11"/>
      <c r="D889" s="11"/>
      <c r="E889" s="12">
        <f>IF(OR(C889="",D889=""),"",ROUND(MOD(D889-C889,1)*1440,0))</f>
      </c>
      <c r="G889" s="13">
        <f>IF(F889="","",IFERROR(INDEX(Pilots!$B$2:$B$51,MATCH(F889,Pilots!$A$2:$A$51,0)),""))</f>
      </c>
      <c r="J889" s="13">
        <f>IF(I889="","",IFERROR(INDEX(Aircraft!$D$2:$D$51,MATCH(I889,Aircraft!$A$2:$A$51,0)),""))</f>
      </c>
      <c r="K889" s="13">
        <f>IF(I889="","",IFERROR(INDEX(Aircraft!$C$2:$C$51,MATCH(I889,Aircraft!$A$2:$A$51,0)),""))</f>
      </c>
      <c r="Z889" s="14"/>
    </row>
    <row r="890" spans="2:26" x14ac:dyDescent="0.25">
      <c r="B890" s="10"/>
      <c r="C890" s="11"/>
      <c r="D890" s="11"/>
      <c r="E890" s="12">
        <f>IF(OR(C890="",D890=""),"",ROUND(MOD(D890-C890,1)*1440,0))</f>
      </c>
      <c r="G890" s="13">
        <f>IF(F890="","",IFERROR(INDEX(Pilots!$B$2:$B$51,MATCH(F890,Pilots!$A$2:$A$51,0)),""))</f>
      </c>
      <c r="J890" s="13">
        <f>IF(I890="","",IFERROR(INDEX(Aircraft!$D$2:$D$51,MATCH(I890,Aircraft!$A$2:$A$51,0)),""))</f>
      </c>
      <c r="K890" s="13">
        <f>IF(I890="","",IFERROR(INDEX(Aircraft!$C$2:$C$51,MATCH(I890,Aircraft!$A$2:$A$51,0)),""))</f>
      </c>
      <c r="Z890" s="14"/>
    </row>
    <row r="891" spans="2:26" x14ac:dyDescent="0.25">
      <c r="B891" s="10"/>
      <c r="C891" s="11"/>
      <c r="D891" s="11"/>
      <c r="E891" s="12">
        <f>IF(OR(C891="",D891=""),"",ROUND(MOD(D891-C891,1)*1440,0))</f>
      </c>
      <c r="G891" s="13">
        <f>IF(F891="","",IFERROR(INDEX(Pilots!$B$2:$B$51,MATCH(F891,Pilots!$A$2:$A$51,0)),""))</f>
      </c>
      <c r="J891" s="13">
        <f>IF(I891="","",IFERROR(INDEX(Aircraft!$D$2:$D$51,MATCH(I891,Aircraft!$A$2:$A$51,0)),""))</f>
      </c>
      <c r="K891" s="13">
        <f>IF(I891="","",IFERROR(INDEX(Aircraft!$C$2:$C$51,MATCH(I891,Aircraft!$A$2:$A$51,0)),""))</f>
      </c>
      <c r="Z891" s="14"/>
    </row>
    <row r="892" spans="2:26" x14ac:dyDescent="0.25">
      <c r="B892" s="10"/>
      <c r="C892" s="11"/>
      <c r="D892" s="11"/>
      <c r="E892" s="12">
        <f>IF(OR(C892="",D892=""),"",ROUND(MOD(D892-C892,1)*1440,0))</f>
      </c>
      <c r="G892" s="13">
        <f>IF(F892="","",IFERROR(INDEX(Pilots!$B$2:$B$51,MATCH(F892,Pilots!$A$2:$A$51,0)),""))</f>
      </c>
      <c r="J892" s="13">
        <f>IF(I892="","",IFERROR(INDEX(Aircraft!$D$2:$D$51,MATCH(I892,Aircraft!$A$2:$A$51,0)),""))</f>
      </c>
      <c r="K892" s="13">
        <f>IF(I892="","",IFERROR(INDEX(Aircraft!$C$2:$C$51,MATCH(I892,Aircraft!$A$2:$A$51,0)),""))</f>
      </c>
      <c r="Z892" s="14"/>
    </row>
    <row r="893" spans="2:26" x14ac:dyDescent="0.25">
      <c r="B893" s="10"/>
      <c r="C893" s="11"/>
      <c r="D893" s="11"/>
      <c r="E893" s="12">
        <f>IF(OR(C893="",D893=""),"",ROUND(MOD(D893-C893,1)*1440,0))</f>
      </c>
      <c r="G893" s="13">
        <f>IF(F893="","",IFERROR(INDEX(Pilots!$B$2:$B$51,MATCH(F893,Pilots!$A$2:$A$51,0)),""))</f>
      </c>
      <c r="J893" s="13">
        <f>IF(I893="","",IFERROR(INDEX(Aircraft!$D$2:$D$51,MATCH(I893,Aircraft!$A$2:$A$51,0)),""))</f>
      </c>
      <c r="K893" s="13">
        <f>IF(I893="","",IFERROR(INDEX(Aircraft!$C$2:$C$51,MATCH(I893,Aircraft!$A$2:$A$51,0)),""))</f>
      </c>
      <c r="Z893" s="14"/>
    </row>
    <row r="894" spans="2:26" x14ac:dyDescent="0.25">
      <c r="B894" s="10"/>
      <c r="C894" s="11"/>
      <c r="D894" s="11"/>
      <c r="E894" s="12">
        <f>IF(OR(C894="",D894=""),"",ROUND(MOD(D894-C894,1)*1440,0))</f>
      </c>
      <c r="G894" s="13">
        <f>IF(F894="","",IFERROR(INDEX(Pilots!$B$2:$B$51,MATCH(F894,Pilots!$A$2:$A$51,0)),""))</f>
      </c>
      <c r="J894" s="13">
        <f>IF(I894="","",IFERROR(INDEX(Aircraft!$D$2:$D$51,MATCH(I894,Aircraft!$A$2:$A$51,0)),""))</f>
      </c>
      <c r="K894" s="13">
        <f>IF(I894="","",IFERROR(INDEX(Aircraft!$C$2:$C$51,MATCH(I894,Aircraft!$A$2:$A$51,0)),""))</f>
      </c>
      <c r="Z894" s="14"/>
    </row>
    <row r="895" spans="2:26" x14ac:dyDescent="0.25">
      <c r="B895" s="10"/>
      <c r="C895" s="11"/>
      <c r="D895" s="11"/>
      <c r="E895" s="12">
        <f>IF(OR(C895="",D895=""),"",ROUND(MOD(D895-C895,1)*1440,0))</f>
      </c>
      <c r="G895" s="13">
        <f>IF(F895="","",IFERROR(INDEX(Pilots!$B$2:$B$51,MATCH(F895,Pilots!$A$2:$A$51,0)),""))</f>
      </c>
      <c r="J895" s="13">
        <f>IF(I895="","",IFERROR(INDEX(Aircraft!$D$2:$D$51,MATCH(I895,Aircraft!$A$2:$A$51,0)),""))</f>
      </c>
      <c r="K895" s="13">
        <f>IF(I895="","",IFERROR(INDEX(Aircraft!$C$2:$C$51,MATCH(I895,Aircraft!$A$2:$A$51,0)),""))</f>
      </c>
      <c r="Z895" s="14"/>
    </row>
    <row r="896" spans="2:26" x14ac:dyDescent="0.25">
      <c r="B896" s="10"/>
      <c r="C896" s="11"/>
      <c r="D896" s="11"/>
      <c r="E896" s="12">
        <f>IF(OR(C896="",D896=""),"",ROUND(MOD(D896-C896,1)*1440,0))</f>
      </c>
      <c r="G896" s="13">
        <f>IF(F896="","",IFERROR(INDEX(Pilots!$B$2:$B$51,MATCH(F896,Pilots!$A$2:$A$51,0)),""))</f>
      </c>
      <c r="J896" s="13">
        <f>IF(I896="","",IFERROR(INDEX(Aircraft!$D$2:$D$51,MATCH(I896,Aircraft!$A$2:$A$51,0)),""))</f>
      </c>
      <c r="K896" s="13">
        <f>IF(I896="","",IFERROR(INDEX(Aircraft!$C$2:$C$51,MATCH(I896,Aircraft!$A$2:$A$51,0)),""))</f>
      </c>
      <c r="Z896" s="14"/>
    </row>
    <row r="897" spans="2:26" x14ac:dyDescent="0.25">
      <c r="B897" s="10"/>
      <c r="C897" s="11"/>
      <c r="D897" s="11"/>
      <c r="E897" s="12">
        <f>IF(OR(C897="",D897=""),"",ROUND(MOD(D897-C897,1)*1440,0))</f>
      </c>
      <c r="G897" s="13">
        <f>IF(F897="","",IFERROR(INDEX(Pilots!$B$2:$B$51,MATCH(F897,Pilots!$A$2:$A$51,0)),""))</f>
      </c>
      <c r="J897" s="13">
        <f>IF(I897="","",IFERROR(INDEX(Aircraft!$D$2:$D$51,MATCH(I897,Aircraft!$A$2:$A$51,0)),""))</f>
      </c>
      <c r="K897" s="13">
        <f>IF(I897="","",IFERROR(INDEX(Aircraft!$C$2:$C$51,MATCH(I897,Aircraft!$A$2:$A$51,0)),""))</f>
      </c>
      <c r="Z897" s="14"/>
    </row>
    <row r="898" spans="2:26" x14ac:dyDescent="0.25">
      <c r="B898" s="10"/>
      <c r="C898" s="11"/>
      <c r="D898" s="11"/>
      <c r="E898" s="12">
        <f>IF(OR(C898="",D898=""),"",ROUND(MOD(D898-C898,1)*1440,0))</f>
      </c>
      <c r="G898" s="13">
        <f>IF(F898="","",IFERROR(INDEX(Pilots!$B$2:$B$51,MATCH(F898,Pilots!$A$2:$A$51,0)),""))</f>
      </c>
      <c r="J898" s="13">
        <f>IF(I898="","",IFERROR(INDEX(Aircraft!$D$2:$D$51,MATCH(I898,Aircraft!$A$2:$A$51,0)),""))</f>
      </c>
      <c r="K898" s="13">
        <f>IF(I898="","",IFERROR(INDEX(Aircraft!$C$2:$C$51,MATCH(I898,Aircraft!$A$2:$A$51,0)),""))</f>
      </c>
      <c r="Z898" s="14"/>
    </row>
    <row r="899" spans="2:26" x14ac:dyDescent="0.25">
      <c r="B899" s="10"/>
      <c r="C899" s="11"/>
      <c r="D899" s="11"/>
      <c r="E899" s="12">
        <f>IF(OR(C899="",D899=""),"",ROUND(MOD(D899-C899,1)*1440,0))</f>
      </c>
      <c r="G899" s="13">
        <f>IF(F899="","",IFERROR(INDEX(Pilots!$B$2:$B$51,MATCH(F899,Pilots!$A$2:$A$51,0)),""))</f>
      </c>
      <c r="J899" s="13">
        <f>IF(I899="","",IFERROR(INDEX(Aircraft!$D$2:$D$51,MATCH(I899,Aircraft!$A$2:$A$51,0)),""))</f>
      </c>
      <c r="K899" s="13">
        <f>IF(I899="","",IFERROR(INDEX(Aircraft!$C$2:$C$51,MATCH(I899,Aircraft!$A$2:$A$51,0)),""))</f>
      </c>
      <c r="Z899" s="14"/>
    </row>
    <row r="900" spans="2:26" x14ac:dyDescent="0.25">
      <c r="B900" s="10"/>
      <c r="C900" s="11"/>
      <c r="D900" s="11"/>
      <c r="E900" s="12">
        <f>IF(OR(C900="",D900=""),"",ROUND(MOD(D900-C900,1)*1440,0))</f>
      </c>
      <c r="G900" s="13">
        <f>IF(F900="","",IFERROR(INDEX(Pilots!$B$2:$B$51,MATCH(F900,Pilots!$A$2:$A$51,0)),""))</f>
      </c>
      <c r="J900" s="13">
        <f>IF(I900="","",IFERROR(INDEX(Aircraft!$D$2:$D$51,MATCH(I900,Aircraft!$A$2:$A$51,0)),""))</f>
      </c>
      <c r="K900" s="13">
        <f>IF(I900="","",IFERROR(INDEX(Aircraft!$C$2:$C$51,MATCH(I900,Aircraft!$A$2:$A$51,0)),""))</f>
      </c>
      <c r="Z900" s="14"/>
    </row>
    <row r="901" spans="2:26" x14ac:dyDescent="0.25">
      <c r="B901" s="10"/>
      <c r="C901" s="11"/>
      <c r="D901" s="11"/>
      <c r="E901" s="12">
        <f>IF(OR(C901="",D901=""),"",ROUND(MOD(D901-C901,1)*1440,0))</f>
      </c>
      <c r="G901" s="13">
        <f>IF(F901="","",IFERROR(INDEX(Pilots!$B$2:$B$51,MATCH(F901,Pilots!$A$2:$A$51,0)),""))</f>
      </c>
      <c r="J901" s="13">
        <f>IF(I901="","",IFERROR(INDEX(Aircraft!$D$2:$D$51,MATCH(I901,Aircraft!$A$2:$A$51,0)),""))</f>
      </c>
      <c r="K901" s="13">
        <f>IF(I901="","",IFERROR(INDEX(Aircraft!$C$2:$C$51,MATCH(I901,Aircraft!$A$2:$A$51,0)),""))</f>
      </c>
      <c r="Z901" s="14"/>
    </row>
    <row r="902" spans="2:26" x14ac:dyDescent="0.25">
      <c r="B902" s="10"/>
      <c r="C902" s="11"/>
      <c r="D902" s="11"/>
      <c r="E902" s="12">
        <f>IF(OR(C902="",D902=""),"",ROUND(MOD(D902-C902,1)*1440,0))</f>
      </c>
      <c r="G902" s="13">
        <f>IF(F902="","",IFERROR(INDEX(Pilots!$B$2:$B$51,MATCH(F902,Pilots!$A$2:$A$51,0)),""))</f>
      </c>
      <c r="J902" s="13">
        <f>IF(I902="","",IFERROR(INDEX(Aircraft!$D$2:$D$51,MATCH(I902,Aircraft!$A$2:$A$51,0)),""))</f>
      </c>
      <c r="K902" s="13">
        <f>IF(I902="","",IFERROR(INDEX(Aircraft!$C$2:$C$51,MATCH(I902,Aircraft!$A$2:$A$51,0)),""))</f>
      </c>
      <c r="Z902" s="14"/>
    </row>
    <row r="903" spans="2:26" x14ac:dyDescent="0.25">
      <c r="B903" s="10"/>
      <c r="C903" s="11"/>
      <c r="D903" s="11"/>
      <c r="E903" s="12">
        <f>IF(OR(C903="",D903=""),"",ROUND(MOD(D903-C903,1)*1440,0))</f>
      </c>
      <c r="G903" s="13">
        <f>IF(F903="","",IFERROR(INDEX(Pilots!$B$2:$B$51,MATCH(F903,Pilots!$A$2:$A$51,0)),""))</f>
      </c>
      <c r="J903" s="13">
        <f>IF(I903="","",IFERROR(INDEX(Aircraft!$D$2:$D$51,MATCH(I903,Aircraft!$A$2:$A$51,0)),""))</f>
      </c>
      <c r="K903" s="13">
        <f>IF(I903="","",IFERROR(INDEX(Aircraft!$C$2:$C$51,MATCH(I903,Aircraft!$A$2:$A$51,0)),""))</f>
      </c>
      <c r="Z903" s="14"/>
    </row>
    <row r="904" spans="2:26" x14ac:dyDescent="0.25">
      <c r="B904" s="10"/>
      <c r="C904" s="11"/>
      <c r="D904" s="11"/>
      <c r="E904" s="12">
        <f>IF(OR(C904="",D904=""),"",ROUND(MOD(D904-C904,1)*1440,0))</f>
      </c>
      <c r="G904" s="13">
        <f>IF(F904="","",IFERROR(INDEX(Pilots!$B$2:$B$51,MATCH(F904,Pilots!$A$2:$A$51,0)),""))</f>
      </c>
      <c r="J904" s="13">
        <f>IF(I904="","",IFERROR(INDEX(Aircraft!$D$2:$D$51,MATCH(I904,Aircraft!$A$2:$A$51,0)),""))</f>
      </c>
      <c r="K904" s="13">
        <f>IF(I904="","",IFERROR(INDEX(Aircraft!$C$2:$C$51,MATCH(I904,Aircraft!$A$2:$A$51,0)),""))</f>
      </c>
      <c r="Z904" s="14"/>
    </row>
    <row r="905" spans="2:26" x14ac:dyDescent="0.25">
      <c r="B905" s="10"/>
      <c r="C905" s="11"/>
      <c r="D905" s="11"/>
      <c r="E905" s="12">
        <f>IF(OR(C905="",D905=""),"",ROUND(MOD(D905-C905,1)*1440,0))</f>
      </c>
      <c r="G905" s="13">
        <f>IF(F905="","",IFERROR(INDEX(Pilots!$B$2:$B$51,MATCH(F905,Pilots!$A$2:$A$51,0)),""))</f>
      </c>
      <c r="J905" s="13">
        <f>IF(I905="","",IFERROR(INDEX(Aircraft!$D$2:$D$51,MATCH(I905,Aircraft!$A$2:$A$51,0)),""))</f>
      </c>
      <c r="K905" s="13">
        <f>IF(I905="","",IFERROR(INDEX(Aircraft!$C$2:$C$51,MATCH(I905,Aircraft!$A$2:$A$51,0)),""))</f>
      </c>
      <c r="Z905" s="14"/>
    </row>
    <row r="906" spans="2:26" x14ac:dyDescent="0.25">
      <c r="B906" s="10"/>
      <c r="C906" s="11"/>
      <c r="D906" s="11"/>
      <c r="E906" s="12">
        <f>IF(OR(C906="",D906=""),"",ROUND(MOD(D906-C906,1)*1440,0))</f>
      </c>
      <c r="G906" s="13">
        <f>IF(F906="","",IFERROR(INDEX(Pilots!$B$2:$B$51,MATCH(F906,Pilots!$A$2:$A$51,0)),""))</f>
      </c>
      <c r="J906" s="13">
        <f>IF(I906="","",IFERROR(INDEX(Aircraft!$D$2:$D$51,MATCH(I906,Aircraft!$A$2:$A$51,0)),""))</f>
      </c>
      <c r="K906" s="13">
        <f>IF(I906="","",IFERROR(INDEX(Aircraft!$C$2:$C$51,MATCH(I906,Aircraft!$A$2:$A$51,0)),""))</f>
      </c>
      <c r="Z906" s="14"/>
    </row>
    <row r="907" spans="2:26" x14ac:dyDescent="0.25">
      <c r="B907" s="10"/>
      <c r="C907" s="11"/>
      <c r="D907" s="11"/>
      <c r="E907" s="12">
        <f>IF(OR(C907="",D907=""),"",ROUND(MOD(D907-C907,1)*1440,0))</f>
      </c>
      <c r="G907" s="13">
        <f>IF(F907="","",IFERROR(INDEX(Pilots!$B$2:$B$51,MATCH(F907,Pilots!$A$2:$A$51,0)),""))</f>
      </c>
      <c r="J907" s="13">
        <f>IF(I907="","",IFERROR(INDEX(Aircraft!$D$2:$D$51,MATCH(I907,Aircraft!$A$2:$A$51,0)),""))</f>
      </c>
      <c r="K907" s="13">
        <f>IF(I907="","",IFERROR(INDEX(Aircraft!$C$2:$C$51,MATCH(I907,Aircraft!$A$2:$A$51,0)),""))</f>
      </c>
      <c r="Z907" s="14"/>
    </row>
    <row r="908" spans="2:26" x14ac:dyDescent="0.25">
      <c r="B908" s="10"/>
      <c r="C908" s="11"/>
      <c r="D908" s="11"/>
      <c r="E908" s="12">
        <f>IF(OR(C908="",D908=""),"",ROUND(MOD(D908-C908,1)*1440,0))</f>
      </c>
      <c r="G908" s="13">
        <f>IF(F908="","",IFERROR(INDEX(Pilots!$B$2:$B$51,MATCH(F908,Pilots!$A$2:$A$51,0)),""))</f>
      </c>
      <c r="J908" s="13">
        <f>IF(I908="","",IFERROR(INDEX(Aircraft!$D$2:$D$51,MATCH(I908,Aircraft!$A$2:$A$51,0)),""))</f>
      </c>
      <c r="K908" s="13">
        <f>IF(I908="","",IFERROR(INDEX(Aircraft!$C$2:$C$51,MATCH(I908,Aircraft!$A$2:$A$51,0)),""))</f>
      </c>
      <c r="Z908" s="14"/>
    </row>
    <row r="909" spans="2:26" x14ac:dyDescent="0.25">
      <c r="B909" s="10"/>
      <c r="C909" s="11"/>
      <c r="D909" s="11"/>
      <c r="E909" s="12">
        <f>IF(OR(C909="",D909=""),"",ROUND(MOD(D909-C909,1)*1440,0))</f>
      </c>
      <c r="G909" s="13">
        <f>IF(F909="","",IFERROR(INDEX(Pilots!$B$2:$B$51,MATCH(F909,Pilots!$A$2:$A$51,0)),""))</f>
      </c>
      <c r="J909" s="13">
        <f>IF(I909="","",IFERROR(INDEX(Aircraft!$D$2:$D$51,MATCH(I909,Aircraft!$A$2:$A$51,0)),""))</f>
      </c>
      <c r="K909" s="13">
        <f>IF(I909="","",IFERROR(INDEX(Aircraft!$C$2:$C$51,MATCH(I909,Aircraft!$A$2:$A$51,0)),""))</f>
      </c>
      <c r="Z909" s="14"/>
    </row>
    <row r="910" spans="2:26" x14ac:dyDescent="0.25">
      <c r="B910" s="10"/>
      <c r="C910" s="11"/>
      <c r="D910" s="11"/>
      <c r="E910" s="12">
        <f>IF(OR(C910="",D910=""),"",ROUND(MOD(D910-C910,1)*1440,0))</f>
      </c>
      <c r="G910" s="13">
        <f>IF(F910="","",IFERROR(INDEX(Pilots!$B$2:$B$51,MATCH(F910,Pilots!$A$2:$A$51,0)),""))</f>
      </c>
      <c r="J910" s="13">
        <f>IF(I910="","",IFERROR(INDEX(Aircraft!$D$2:$D$51,MATCH(I910,Aircraft!$A$2:$A$51,0)),""))</f>
      </c>
      <c r="K910" s="13">
        <f>IF(I910="","",IFERROR(INDEX(Aircraft!$C$2:$C$51,MATCH(I910,Aircraft!$A$2:$A$51,0)),""))</f>
      </c>
      <c r="Z910" s="14"/>
    </row>
    <row r="911" spans="2:26" x14ac:dyDescent="0.25">
      <c r="B911" s="10"/>
      <c r="C911" s="11"/>
      <c r="D911" s="11"/>
      <c r="E911" s="12">
        <f>IF(OR(C911="",D911=""),"",ROUND(MOD(D911-C911,1)*1440,0))</f>
      </c>
      <c r="G911" s="13">
        <f>IF(F911="","",IFERROR(INDEX(Pilots!$B$2:$B$51,MATCH(F911,Pilots!$A$2:$A$51,0)),""))</f>
      </c>
      <c r="J911" s="13">
        <f>IF(I911="","",IFERROR(INDEX(Aircraft!$D$2:$D$51,MATCH(I911,Aircraft!$A$2:$A$51,0)),""))</f>
      </c>
      <c r="K911" s="13">
        <f>IF(I911="","",IFERROR(INDEX(Aircraft!$C$2:$C$51,MATCH(I911,Aircraft!$A$2:$A$51,0)),""))</f>
      </c>
      <c r="Z911" s="14"/>
    </row>
    <row r="912" spans="2:26" x14ac:dyDescent="0.25">
      <c r="B912" s="10"/>
      <c r="C912" s="11"/>
      <c r="D912" s="11"/>
      <c r="E912" s="12">
        <f>IF(OR(C912="",D912=""),"",ROUND(MOD(D912-C912,1)*1440,0))</f>
      </c>
      <c r="G912" s="13">
        <f>IF(F912="","",IFERROR(INDEX(Pilots!$B$2:$B$51,MATCH(F912,Pilots!$A$2:$A$51,0)),""))</f>
      </c>
      <c r="J912" s="13">
        <f>IF(I912="","",IFERROR(INDEX(Aircraft!$D$2:$D$51,MATCH(I912,Aircraft!$A$2:$A$51,0)),""))</f>
      </c>
      <c r="K912" s="13">
        <f>IF(I912="","",IFERROR(INDEX(Aircraft!$C$2:$C$51,MATCH(I912,Aircraft!$A$2:$A$51,0)),""))</f>
      </c>
      <c r="Z912" s="14"/>
    </row>
    <row r="913" spans="2:26" x14ac:dyDescent="0.25">
      <c r="B913" s="10"/>
      <c r="C913" s="11"/>
      <c r="D913" s="11"/>
      <c r="E913" s="12">
        <f>IF(OR(C913="",D913=""),"",ROUND(MOD(D913-C913,1)*1440,0))</f>
      </c>
      <c r="G913" s="13">
        <f>IF(F913="","",IFERROR(INDEX(Pilots!$B$2:$B$51,MATCH(F913,Pilots!$A$2:$A$51,0)),""))</f>
      </c>
      <c r="J913" s="13">
        <f>IF(I913="","",IFERROR(INDEX(Aircraft!$D$2:$D$51,MATCH(I913,Aircraft!$A$2:$A$51,0)),""))</f>
      </c>
      <c r="K913" s="13">
        <f>IF(I913="","",IFERROR(INDEX(Aircraft!$C$2:$C$51,MATCH(I913,Aircraft!$A$2:$A$51,0)),""))</f>
      </c>
      <c r="Z913" s="14"/>
    </row>
    <row r="914" spans="2:26" x14ac:dyDescent="0.25">
      <c r="B914" s="10"/>
      <c r="C914" s="11"/>
      <c r="D914" s="11"/>
      <c r="E914" s="12">
        <f>IF(OR(C914="",D914=""),"",ROUND(MOD(D914-C914,1)*1440,0))</f>
      </c>
      <c r="G914" s="13">
        <f>IF(F914="","",IFERROR(INDEX(Pilots!$B$2:$B$51,MATCH(F914,Pilots!$A$2:$A$51,0)),""))</f>
      </c>
      <c r="J914" s="13">
        <f>IF(I914="","",IFERROR(INDEX(Aircraft!$D$2:$D$51,MATCH(I914,Aircraft!$A$2:$A$51,0)),""))</f>
      </c>
      <c r="K914" s="13">
        <f>IF(I914="","",IFERROR(INDEX(Aircraft!$C$2:$C$51,MATCH(I914,Aircraft!$A$2:$A$51,0)),""))</f>
      </c>
      <c r="Z914" s="14"/>
    </row>
    <row r="915" spans="2:26" x14ac:dyDescent="0.25">
      <c r="B915" s="10"/>
      <c r="C915" s="11"/>
      <c r="D915" s="11"/>
      <c r="E915" s="12">
        <f>IF(OR(C915="",D915=""),"",ROUND(MOD(D915-C915,1)*1440,0))</f>
      </c>
      <c r="G915" s="13">
        <f>IF(F915="","",IFERROR(INDEX(Pilots!$B$2:$B$51,MATCH(F915,Pilots!$A$2:$A$51,0)),""))</f>
      </c>
      <c r="J915" s="13">
        <f>IF(I915="","",IFERROR(INDEX(Aircraft!$D$2:$D$51,MATCH(I915,Aircraft!$A$2:$A$51,0)),""))</f>
      </c>
      <c r="K915" s="13">
        <f>IF(I915="","",IFERROR(INDEX(Aircraft!$C$2:$C$51,MATCH(I915,Aircraft!$A$2:$A$51,0)),""))</f>
      </c>
      <c r="Z915" s="14"/>
    </row>
    <row r="916" spans="2:26" x14ac:dyDescent="0.25">
      <c r="B916" s="10"/>
      <c r="C916" s="11"/>
      <c r="D916" s="11"/>
      <c r="E916" s="12">
        <f>IF(OR(C916="",D916=""),"",ROUND(MOD(D916-C916,1)*1440,0))</f>
      </c>
      <c r="G916" s="13">
        <f>IF(F916="","",IFERROR(INDEX(Pilots!$B$2:$B$51,MATCH(F916,Pilots!$A$2:$A$51,0)),""))</f>
      </c>
      <c r="J916" s="13">
        <f>IF(I916="","",IFERROR(INDEX(Aircraft!$D$2:$D$51,MATCH(I916,Aircraft!$A$2:$A$51,0)),""))</f>
      </c>
      <c r="K916" s="13">
        <f>IF(I916="","",IFERROR(INDEX(Aircraft!$C$2:$C$51,MATCH(I916,Aircraft!$A$2:$A$51,0)),""))</f>
      </c>
      <c r="Z916" s="14"/>
    </row>
    <row r="917" spans="2:26" x14ac:dyDescent="0.25">
      <c r="B917" s="10"/>
      <c r="C917" s="11"/>
      <c r="D917" s="11"/>
      <c r="E917" s="12">
        <f>IF(OR(C917="",D917=""),"",ROUND(MOD(D917-C917,1)*1440,0))</f>
      </c>
      <c r="G917" s="13">
        <f>IF(F917="","",IFERROR(INDEX(Pilots!$B$2:$B$51,MATCH(F917,Pilots!$A$2:$A$51,0)),""))</f>
      </c>
      <c r="J917" s="13">
        <f>IF(I917="","",IFERROR(INDEX(Aircraft!$D$2:$D$51,MATCH(I917,Aircraft!$A$2:$A$51,0)),""))</f>
      </c>
      <c r="K917" s="13">
        <f>IF(I917="","",IFERROR(INDEX(Aircraft!$C$2:$C$51,MATCH(I917,Aircraft!$A$2:$A$51,0)),""))</f>
      </c>
      <c r="Z917" s="14"/>
    </row>
    <row r="918" spans="2:26" x14ac:dyDescent="0.25">
      <c r="B918" s="10"/>
      <c r="C918" s="11"/>
      <c r="D918" s="11"/>
      <c r="E918" s="12">
        <f>IF(OR(C918="",D918=""),"",ROUND(MOD(D918-C918,1)*1440,0))</f>
      </c>
      <c r="G918" s="13">
        <f>IF(F918="","",IFERROR(INDEX(Pilots!$B$2:$B$51,MATCH(F918,Pilots!$A$2:$A$51,0)),""))</f>
      </c>
      <c r="J918" s="13">
        <f>IF(I918="","",IFERROR(INDEX(Aircraft!$D$2:$D$51,MATCH(I918,Aircraft!$A$2:$A$51,0)),""))</f>
      </c>
      <c r="K918" s="13">
        <f>IF(I918="","",IFERROR(INDEX(Aircraft!$C$2:$C$51,MATCH(I918,Aircraft!$A$2:$A$51,0)),""))</f>
      </c>
      <c r="Z918" s="14"/>
    </row>
    <row r="919" spans="2:26" x14ac:dyDescent="0.25">
      <c r="B919" s="10"/>
      <c r="C919" s="11"/>
      <c r="D919" s="11"/>
      <c r="E919" s="12">
        <f>IF(OR(C919="",D919=""),"",ROUND(MOD(D919-C919,1)*1440,0))</f>
      </c>
      <c r="G919" s="13">
        <f>IF(F919="","",IFERROR(INDEX(Pilots!$B$2:$B$51,MATCH(F919,Pilots!$A$2:$A$51,0)),""))</f>
      </c>
      <c r="J919" s="13">
        <f>IF(I919="","",IFERROR(INDEX(Aircraft!$D$2:$D$51,MATCH(I919,Aircraft!$A$2:$A$51,0)),""))</f>
      </c>
      <c r="K919" s="13">
        <f>IF(I919="","",IFERROR(INDEX(Aircraft!$C$2:$C$51,MATCH(I919,Aircraft!$A$2:$A$51,0)),""))</f>
      </c>
      <c r="Z919" s="14"/>
    </row>
    <row r="920" spans="2:26" x14ac:dyDescent="0.25">
      <c r="B920" s="10"/>
      <c r="C920" s="11"/>
      <c r="D920" s="11"/>
      <c r="E920" s="12">
        <f>IF(OR(C920="",D920=""),"",ROUND(MOD(D920-C920,1)*1440,0))</f>
      </c>
      <c r="G920" s="13">
        <f>IF(F920="","",IFERROR(INDEX(Pilots!$B$2:$B$51,MATCH(F920,Pilots!$A$2:$A$51,0)),""))</f>
      </c>
      <c r="J920" s="13">
        <f>IF(I920="","",IFERROR(INDEX(Aircraft!$D$2:$D$51,MATCH(I920,Aircraft!$A$2:$A$51,0)),""))</f>
      </c>
      <c r="K920" s="13">
        <f>IF(I920="","",IFERROR(INDEX(Aircraft!$C$2:$C$51,MATCH(I920,Aircraft!$A$2:$A$51,0)),""))</f>
      </c>
      <c r="Z920" s="14"/>
    </row>
    <row r="921" spans="2:26" x14ac:dyDescent="0.25">
      <c r="B921" s="10"/>
      <c r="C921" s="11"/>
      <c r="D921" s="11"/>
      <c r="E921" s="12">
        <f>IF(OR(C921="",D921=""),"",ROUND(MOD(D921-C921,1)*1440,0))</f>
      </c>
      <c r="G921" s="13">
        <f>IF(F921="","",IFERROR(INDEX(Pilots!$B$2:$B$51,MATCH(F921,Pilots!$A$2:$A$51,0)),""))</f>
      </c>
      <c r="J921" s="13">
        <f>IF(I921="","",IFERROR(INDEX(Aircraft!$D$2:$D$51,MATCH(I921,Aircraft!$A$2:$A$51,0)),""))</f>
      </c>
      <c r="K921" s="13">
        <f>IF(I921="","",IFERROR(INDEX(Aircraft!$C$2:$C$51,MATCH(I921,Aircraft!$A$2:$A$51,0)),""))</f>
      </c>
      <c r="Z921" s="14"/>
    </row>
    <row r="922" spans="2:26" x14ac:dyDescent="0.25">
      <c r="B922" s="10"/>
      <c r="C922" s="11"/>
      <c r="D922" s="11"/>
      <c r="E922" s="12">
        <f>IF(OR(C922="",D922=""),"",ROUND(MOD(D922-C922,1)*1440,0))</f>
      </c>
      <c r="G922" s="13">
        <f>IF(F922="","",IFERROR(INDEX(Pilots!$B$2:$B$51,MATCH(F922,Pilots!$A$2:$A$51,0)),""))</f>
      </c>
      <c r="J922" s="13">
        <f>IF(I922="","",IFERROR(INDEX(Aircraft!$D$2:$D$51,MATCH(I922,Aircraft!$A$2:$A$51,0)),""))</f>
      </c>
      <c r="K922" s="13">
        <f>IF(I922="","",IFERROR(INDEX(Aircraft!$C$2:$C$51,MATCH(I922,Aircraft!$A$2:$A$51,0)),""))</f>
      </c>
      <c r="Z922" s="14"/>
    </row>
    <row r="923" spans="2:26" x14ac:dyDescent="0.25">
      <c r="B923" s="10"/>
      <c r="C923" s="11"/>
      <c r="D923" s="11"/>
      <c r="E923" s="12">
        <f>IF(OR(C923="",D923=""),"",ROUND(MOD(D923-C923,1)*1440,0))</f>
      </c>
      <c r="G923" s="13">
        <f>IF(F923="","",IFERROR(INDEX(Pilots!$B$2:$B$51,MATCH(F923,Pilots!$A$2:$A$51,0)),""))</f>
      </c>
      <c r="J923" s="13">
        <f>IF(I923="","",IFERROR(INDEX(Aircraft!$D$2:$D$51,MATCH(I923,Aircraft!$A$2:$A$51,0)),""))</f>
      </c>
      <c r="K923" s="13">
        <f>IF(I923="","",IFERROR(INDEX(Aircraft!$C$2:$C$51,MATCH(I923,Aircraft!$A$2:$A$51,0)),""))</f>
      </c>
      <c r="Z923" s="14"/>
    </row>
    <row r="924" spans="2:26" x14ac:dyDescent="0.25">
      <c r="B924" s="10"/>
      <c r="C924" s="11"/>
      <c r="D924" s="11"/>
      <c r="E924" s="12">
        <f>IF(OR(C924="",D924=""),"",ROUND(MOD(D924-C924,1)*1440,0))</f>
      </c>
      <c r="G924" s="13">
        <f>IF(F924="","",IFERROR(INDEX(Pilots!$B$2:$B$51,MATCH(F924,Pilots!$A$2:$A$51,0)),""))</f>
      </c>
      <c r="J924" s="13">
        <f>IF(I924="","",IFERROR(INDEX(Aircraft!$D$2:$D$51,MATCH(I924,Aircraft!$A$2:$A$51,0)),""))</f>
      </c>
      <c r="K924" s="13">
        <f>IF(I924="","",IFERROR(INDEX(Aircraft!$C$2:$C$51,MATCH(I924,Aircraft!$A$2:$A$51,0)),""))</f>
      </c>
      <c r="Z924" s="14"/>
    </row>
    <row r="925" spans="2:26" x14ac:dyDescent="0.25">
      <c r="B925" s="10"/>
      <c r="C925" s="11"/>
      <c r="D925" s="11"/>
      <c r="E925" s="12">
        <f>IF(OR(C925="",D925=""),"",ROUND(MOD(D925-C925,1)*1440,0))</f>
      </c>
      <c r="G925" s="13">
        <f>IF(F925="","",IFERROR(INDEX(Pilots!$B$2:$B$51,MATCH(F925,Pilots!$A$2:$A$51,0)),""))</f>
      </c>
      <c r="J925" s="13">
        <f>IF(I925="","",IFERROR(INDEX(Aircraft!$D$2:$D$51,MATCH(I925,Aircraft!$A$2:$A$51,0)),""))</f>
      </c>
      <c r="K925" s="13">
        <f>IF(I925="","",IFERROR(INDEX(Aircraft!$C$2:$C$51,MATCH(I925,Aircraft!$A$2:$A$51,0)),""))</f>
      </c>
      <c r="Z925" s="14"/>
    </row>
    <row r="926" spans="2:26" x14ac:dyDescent="0.25">
      <c r="B926" s="10"/>
      <c r="C926" s="11"/>
      <c r="D926" s="11"/>
      <c r="E926" s="12">
        <f>IF(OR(C926="",D926=""),"",ROUND(MOD(D926-C926,1)*1440,0))</f>
      </c>
      <c r="G926" s="13">
        <f>IF(F926="","",IFERROR(INDEX(Pilots!$B$2:$B$51,MATCH(F926,Pilots!$A$2:$A$51,0)),""))</f>
      </c>
      <c r="J926" s="13">
        <f>IF(I926="","",IFERROR(INDEX(Aircraft!$D$2:$D$51,MATCH(I926,Aircraft!$A$2:$A$51,0)),""))</f>
      </c>
      <c r="K926" s="13">
        <f>IF(I926="","",IFERROR(INDEX(Aircraft!$C$2:$C$51,MATCH(I926,Aircraft!$A$2:$A$51,0)),""))</f>
      </c>
      <c r="Z926" s="14"/>
    </row>
    <row r="927" spans="2:26" x14ac:dyDescent="0.25">
      <c r="B927" s="10"/>
      <c r="C927" s="11"/>
      <c r="D927" s="11"/>
      <c r="E927" s="12">
        <f>IF(OR(C927="",D927=""),"",ROUND(MOD(D927-C927,1)*1440,0))</f>
      </c>
      <c r="G927" s="13">
        <f>IF(F927="","",IFERROR(INDEX(Pilots!$B$2:$B$51,MATCH(F927,Pilots!$A$2:$A$51,0)),""))</f>
      </c>
      <c r="J927" s="13">
        <f>IF(I927="","",IFERROR(INDEX(Aircraft!$D$2:$D$51,MATCH(I927,Aircraft!$A$2:$A$51,0)),""))</f>
      </c>
      <c r="K927" s="13">
        <f>IF(I927="","",IFERROR(INDEX(Aircraft!$C$2:$C$51,MATCH(I927,Aircraft!$A$2:$A$51,0)),""))</f>
      </c>
      <c r="Z927" s="14"/>
    </row>
    <row r="928" spans="2:26" x14ac:dyDescent="0.25">
      <c r="B928" s="10"/>
      <c r="C928" s="11"/>
      <c r="D928" s="11"/>
      <c r="E928" s="12">
        <f>IF(OR(C928="",D928=""),"",ROUND(MOD(D928-C928,1)*1440,0))</f>
      </c>
      <c r="G928" s="13">
        <f>IF(F928="","",IFERROR(INDEX(Pilots!$B$2:$B$51,MATCH(F928,Pilots!$A$2:$A$51,0)),""))</f>
      </c>
      <c r="J928" s="13">
        <f>IF(I928="","",IFERROR(INDEX(Aircraft!$D$2:$D$51,MATCH(I928,Aircraft!$A$2:$A$51,0)),""))</f>
      </c>
      <c r="K928" s="13">
        <f>IF(I928="","",IFERROR(INDEX(Aircraft!$C$2:$C$51,MATCH(I928,Aircraft!$A$2:$A$51,0)),""))</f>
      </c>
      <c r="Z928" s="14"/>
    </row>
    <row r="929" spans="2:26" x14ac:dyDescent="0.25">
      <c r="B929" s="10"/>
      <c r="C929" s="11"/>
      <c r="D929" s="11"/>
      <c r="E929" s="12">
        <f>IF(OR(C929="",D929=""),"",ROUND(MOD(D929-C929,1)*1440,0))</f>
      </c>
      <c r="G929" s="13">
        <f>IF(F929="","",IFERROR(INDEX(Pilots!$B$2:$B$51,MATCH(F929,Pilots!$A$2:$A$51,0)),""))</f>
      </c>
      <c r="J929" s="13">
        <f>IF(I929="","",IFERROR(INDEX(Aircraft!$D$2:$D$51,MATCH(I929,Aircraft!$A$2:$A$51,0)),""))</f>
      </c>
      <c r="K929" s="13">
        <f>IF(I929="","",IFERROR(INDEX(Aircraft!$C$2:$C$51,MATCH(I929,Aircraft!$A$2:$A$51,0)),""))</f>
      </c>
      <c r="Z929" s="14"/>
    </row>
    <row r="930" spans="2:26" x14ac:dyDescent="0.25">
      <c r="B930" s="10"/>
      <c r="C930" s="11"/>
      <c r="D930" s="11"/>
      <c r="E930" s="12">
        <f>IF(OR(C930="",D930=""),"",ROUND(MOD(D930-C930,1)*1440,0))</f>
      </c>
      <c r="G930" s="13">
        <f>IF(F930="","",IFERROR(INDEX(Pilots!$B$2:$B$51,MATCH(F930,Pilots!$A$2:$A$51,0)),""))</f>
      </c>
      <c r="J930" s="13">
        <f>IF(I930="","",IFERROR(INDEX(Aircraft!$D$2:$D$51,MATCH(I930,Aircraft!$A$2:$A$51,0)),""))</f>
      </c>
      <c r="K930" s="13">
        <f>IF(I930="","",IFERROR(INDEX(Aircraft!$C$2:$C$51,MATCH(I930,Aircraft!$A$2:$A$51,0)),""))</f>
      </c>
      <c r="Z930" s="14"/>
    </row>
    <row r="931" spans="2:26" x14ac:dyDescent="0.25">
      <c r="B931" s="10"/>
      <c r="C931" s="11"/>
      <c r="D931" s="11"/>
      <c r="E931" s="12">
        <f>IF(OR(C931="",D931=""),"",ROUND(MOD(D931-C931,1)*1440,0))</f>
      </c>
      <c r="G931" s="13">
        <f>IF(F931="","",IFERROR(INDEX(Pilots!$B$2:$B$51,MATCH(F931,Pilots!$A$2:$A$51,0)),""))</f>
      </c>
      <c r="J931" s="13">
        <f>IF(I931="","",IFERROR(INDEX(Aircraft!$D$2:$D$51,MATCH(I931,Aircraft!$A$2:$A$51,0)),""))</f>
      </c>
      <c r="K931" s="13">
        <f>IF(I931="","",IFERROR(INDEX(Aircraft!$C$2:$C$51,MATCH(I931,Aircraft!$A$2:$A$51,0)),""))</f>
      </c>
      <c r="Z931" s="14"/>
    </row>
    <row r="932" spans="2:26" x14ac:dyDescent="0.25">
      <c r="B932" s="10"/>
      <c r="C932" s="11"/>
      <c r="D932" s="11"/>
      <c r="E932" s="12">
        <f>IF(OR(C932="",D932=""),"",ROUND(MOD(D932-C932,1)*1440,0))</f>
      </c>
      <c r="G932" s="13">
        <f>IF(F932="","",IFERROR(INDEX(Pilots!$B$2:$B$51,MATCH(F932,Pilots!$A$2:$A$51,0)),""))</f>
      </c>
      <c r="J932" s="13">
        <f>IF(I932="","",IFERROR(INDEX(Aircraft!$D$2:$D$51,MATCH(I932,Aircraft!$A$2:$A$51,0)),""))</f>
      </c>
      <c r="K932" s="13">
        <f>IF(I932="","",IFERROR(INDEX(Aircraft!$C$2:$C$51,MATCH(I932,Aircraft!$A$2:$A$51,0)),""))</f>
      </c>
      <c r="Z932" s="14"/>
    </row>
    <row r="933" spans="2:26" x14ac:dyDescent="0.25">
      <c r="B933" s="10"/>
      <c r="C933" s="11"/>
      <c r="D933" s="11"/>
      <c r="E933" s="12">
        <f>IF(OR(C933="",D933=""),"",ROUND(MOD(D933-C933,1)*1440,0))</f>
      </c>
      <c r="G933" s="13">
        <f>IF(F933="","",IFERROR(INDEX(Pilots!$B$2:$B$51,MATCH(F933,Pilots!$A$2:$A$51,0)),""))</f>
      </c>
      <c r="J933" s="13">
        <f>IF(I933="","",IFERROR(INDEX(Aircraft!$D$2:$D$51,MATCH(I933,Aircraft!$A$2:$A$51,0)),""))</f>
      </c>
      <c r="K933" s="13">
        <f>IF(I933="","",IFERROR(INDEX(Aircraft!$C$2:$C$51,MATCH(I933,Aircraft!$A$2:$A$51,0)),""))</f>
      </c>
      <c r="Z933" s="14"/>
    </row>
    <row r="934" spans="2:26" x14ac:dyDescent="0.25">
      <c r="B934" s="10"/>
      <c r="C934" s="11"/>
      <c r="D934" s="11"/>
      <c r="E934" s="12">
        <f>IF(OR(C934="",D934=""),"",ROUND(MOD(D934-C934,1)*1440,0))</f>
      </c>
      <c r="G934" s="13">
        <f>IF(F934="","",IFERROR(INDEX(Pilots!$B$2:$B$51,MATCH(F934,Pilots!$A$2:$A$51,0)),""))</f>
      </c>
      <c r="J934" s="13">
        <f>IF(I934="","",IFERROR(INDEX(Aircraft!$D$2:$D$51,MATCH(I934,Aircraft!$A$2:$A$51,0)),""))</f>
      </c>
      <c r="K934" s="13">
        <f>IF(I934="","",IFERROR(INDEX(Aircraft!$C$2:$C$51,MATCH(I934,Aircraft!$A$2:$A$51,0)),""))</f>
      </c>
      <c r="Z934" s="14"/>
    </row>
    <row r="935" spans="2:26" x14ac:dyDescent="0.25">
      <c r="B935" s="10"/>
      <c r="C935" s="11"/>
      <c r="D935" s="11"/>
      <c r="E935" s="12">
        <f>IF(OR(C935="",D935=""),"",ROUND(MOD(D935-C935,1)*1440,0))</f>
      </c>
      <c r="G935" s="13">
        <f>IF(F935="","",IFERROR(INDEX(Pilots!$B$2:$B$51,MATCH(F935,Pilots!$A$2:$A$51,0)),""))</f>
      </c>
      <c r="J935" s="13">
        <f>IF(I935="","",IFERROR(INDEX(Aircraft!$D$2:$D$51,MATCH(I935,Aircraft!$A$2:$A$51,0)),""))</f>
      </c>
      <c r="K935" s="13">
        <f>IF(I935="","",IFERROR(INDEX(Aircraft!$C$2:$C$51,MATCH(I935,Aircraft!$A$2:$A$51,0)),""))</f>
      </c>
      <c r="Z935" s="14"/>
    </row>
    <row r="936" spans="2:26" x14ac:dyDescent="0.25">
      <c r="B936" s="10"/>
      <c r="C936" s="11"/>
      <c r="D936" s="11"/>
      <c r="E936" s="12">
        <f>IF(OR(C936="",D936=""),"",ROUND(MOD(D936-C936,1)*1440,0))</f>
      </c>
      <c r="G936" s="13">
        <f>IF(F936="","",IFERROR(INDEX(Pilots!$B$2:$B$51,MATCH(F936,Pilots!$A$2:$A$51,0)),""))</f>
      </c>
      <c r="J936" s="13">
        <f>IF(I936="","",IFERROR(INDEX(Aircraft!$D$2:$D$51,MATCH(I936,Aircraft!$A$2:$A$51,0)),""))</f>
      </c>
      <c r="K936" s="13">
        <f>IF(I936="","",IFERROR(INDEX(Aircraft!$C$2:$C$51,MATCH(I936,Aircraft!$A$2:$A$51,0)),""))</f>
      </c>
      <c r="Z936" s="14"/>
    </row>
    <row r="937" spans="2:26" x14ac:dyDescent="0.25">
      <c r="B937" s="10"/>
      <c r="C937" s="11"/>
      <c r="D937" s="11"/>
      <c r="E937" s="12">
        <f>IF(OR(C937="",D937=""),"",ROUND(MOD(D937-C937,1)*1440,0))</f>
      </c>
      <c r="G937" s="13">
        <f>IF(F937="","",IFERROR(INDEX(Pilots!$B$2:$B$51,MATCH(F937,Pilots!$A$2:$A$51,0)),""))</f>
      </c>
      <c r="J937" s="13">
        <f>IF(I937="","",IFERROR(INDEX(Aircraft!$D$2:$D$51,MATCH(I937,Aircraft!$A$2:$A$51,0)),""))</f>
      </c>
      <c r="K937" s="13">
        <f>IF(I937="","",IFERROR(INDEX(Aircraft!$C$2:$C$51,MATCH(I937,Aircraft!$A$2:$A$51,0)),""))</f>
      </c>
      <c r="Z937" s="14"/>
    </row>
    <row r="938" spans="2:26" x14ac:dyDescent="0.25">
      <c r="B938" s="10"/>
      <c r="C938" s="11"/>
      <c r="D938" s="11"/>
      <c r="E938" s="12">
        <f>IF(OR(C938="",D938=""),"",ROUND(MOD(D938-C938,1)*1440,0))</f>
      </c>
      <c r="G938" s="13">
        <f>IF(F938="","",IFERROR(INDEX(Pilots!$B$2:$B$51,MATCH(F938,Pilots!$A$2:$A$51,0)),""))</f>
      </c>
      <c r="J938" s="13">
        <f>IF(I938="","",IFERROR(INDEX(Aircraft!$D$2:$D$51,MATCH(I938,Aircraft!$A$2:$A$51,0)),""))</f>
      </c>
      <c r="K938" s="13">
        <f>IF(I938="","",IFERROR(INDEX(Aircraft!$C$2:$C$51,MATCH(I938,Aircraft!$A$2:$A$51,0)),""))</f>
      </c>
      <c r="Z938" s="14"/>
    </row>
    <row r="939" spans="2:26" x14ac:dyDescent="0.25">
      <c r="B939" s="10"/>
      <c r="C939" s="11"/>
      <c r="D939" s="11"/>
      <c r="E939" s="12">
        <f>IF(OR(C939="",D939=""),"",ROUND(MOD(D939-C939,1)*1440,0))</f>
      </c>
      <c r="G939" s="13">
        <f>IF(F939="","",IFERROR(INDEX(Pilots!$B$2:$B$51,MATCH(F939,Pilots!$A$2:$A$51,0)),""))</f>
      </c>
      <c r="J939" s="13">
        <f>IF(I939="","",IFERROR(INDEX(Aircraft!$D$2:$D$51,MATCH(I939,Aircraft!$A$2:$A$51,0)),""))</f>
      </c>
      <c r="K939" s="13">
        <f>IF(I939="","",IFERROR(INDEX(Aircraft!$C$2:$C$51,MATCH(I939,Aircraft!$A$2:$A$51,0)),""))</f>
      </c>
      <c r="Z939" s="14"/>
    </row>
    <row r="940" spans="2:26" x14ac:dyDescent="0.25">
      <c r="B940" s="10"/>
      <c r="C940" s="11"/>
      <c r="D940" s="11"/>
      <c r="E940" s="12">
        <f>IF(OR(C940="",D940=""),"",ROUND(MOD(D940-C940,1)*1440,0))</f>
      </c>
      <c r="G940" s="13">
        <f>IF(F940="","",IFERROR(INDEX(Pilots!$B$2:$B$51,MATCH(F940,Pilots!$A$2:$A$51,0)),""))</f>
      </c>
      <c r="J940" s="13">
        <f>IF(I940="","",IFERROR(INDEX(Aircraft!$D$2:$D$51,MATCH(I940,Aircraft!$A$2:$A$51,0)),""))</f>
      </c>
      <c r="K940" s="13">
        <f>IF(I940="","",IFERROR(INDEX(Aircraft!$C$2:$C$51,MATCH(I940,Aircraft!$A$2:$A$51,0)),""))</f>
      </c>
      <c r="Z940" s="14"/>
    </row>
    <row r="941" spans="2:26" x14ac:dyDescent="0.25">
      <c r="B941" s="10"/>
      <c r="C941" s="11"/>
      <c r="D941" s="11"/>
      <c r="E941" s="12">
        <f>IF(OR(C941="",D941=""),"",ROUND(MOD(D941-C941,1)*1440,0))</f>
      </c>
      <c r="G941" s="13">
        <f>IF(F941="","",IFERROR(INDEX(Pilots!$B$2:$B$51,MATCH(F941,Pilots!$A$2:$A$51,0)),""))</f>
      </c>
      <c r="J941" s="13">
        <f>IF(I941="","",IFERROR(INDEX(Aircraft!$D$2:$D$51,MATCH(I941,Aircraft!$A$2:$A$51,0)),""))</f>
      </c>
      <c r="K941" s="13">
        <f>IF(I941="","",IFERROR(INDEX(Aircraft!$C$2:$C$51,MATCH(I941,Aircraft!$A$2:$A$51,0)),""))</f>
      </c>
      <c r="Z941" s="14"/>
    </row>
    <row r="942" spans="2:26" x14ac:dyDescent="0.25">
      <c r="B942" s="10"/>
      <c r="C942" s="11"/>
      <c r="D942" s="11"/>
      <c r="E942" s="12">
        <f>IF(OR(C942="",D942=""),"",ROUND(MOD(D942-C942,1)*1440,0))</f>
      </c>
      <c r="G942" s="13">
        <f>IF(F942="","",IFERROR(INDEX(Pilots!$B$2:$B$51,MATCH(F942,Pilots!$A$2:$A$51,0)),""))</f>
      </c>
      <c r="J942" s="13">
        <f>IF(I942="","",IFERROR(INDEX(Aircraft!$D$2:$D$51,MATCH(I942,Aircraft!$A$2:$A$51,0)),""))</f>
      </c>
      <c r="K942" s="13">
        <f>IF(I942="","",IFERROR(INDEX(Aircraft!$C$2:$C$51,MATCH(I942,Aircraft!$A$2:$A$51,0)),""))</f>
      </c>
      <c r="Z942" s="14"/>
    </row>
    <row r="943" spans="2:26" x14ac:dyDescent="0.25">
      <c r="B943" s="10"/>
      <c r="C943" s="11"/>
      <c r="D943" s="11"/>
      <c r="E943" s="12">
        <f>IF(OR(C943="",D943=""),"",ROUND(MOD(D943-C943,1)*1440,0))</f>
      </c>
      <c r="G943" s="13">
        <f>IF(F943="","",IFERROR(INDEX(Pilots!$B$2:$B$51,MATCH(F943,Pilots!$A$2:$A$51,0)),""))</f>
      </c>
      <c r="J943" s="13">
        <f>IF(I943="","",IFERROR(INDEX(Aircraft!$D$2:$D$51,MATCH(I943,Aircraft!$A$2:$A$51,0)),""))</f>
      </c>
      <c r="K943" s="13">
        <f>IF(I943="","",IFERROR(INDEX(Aircraft!$C$2:$C$51,MATCH(I943,Aircraft!$A$2:$A$51,0)),""))</f>
      </c>
      <c r="Z943" s="14"/>
    </row>
    <row r="944" spans="2:26" x14ac:dyDescent="0.25">
      <c r="B944" s="10"/>
      <c r="C944" s="11"/>
      <c r="D944" s="11"/>
      <c r="E944" s="12">
        <f>IF(OR(C944="",D944=""),"",ROUND(MOD(D944-C944,1)*1440,0))</f>
      </c>
      <c r="G944" s="13">
        <f>IF(F944="","",IFERROR(INDEX(Pilots!$B$2:$B$51,MATCH(F944,Pilots!$A$2:$A$51,0)),""))</f>
      </c>
      <c r="J944" s="13">
        <f>IF(I944="","",IFERROR(INDEX(Aircraft!$D$2:$D$51,MATCH(I944,Aircraft!$A$2:$A$51,0)),""))</f>
      </c>
      <c r="K944" s="13">
        <f>IF(I944="","",IFERROR(INDEX(Aircraft!$C$2:$C$51,MATCH(I944,Aircraft!$A$2:$A$51,0)),""))</f>
      </c>
      <c r="Z944" s="14"/>
    </row>
    <row r="945" spans="2:26" x14ac:dyDescent="0.25">
      <c r="B945" s="10"/>
      <c r="C945" s="11"/>
      <c r="D945" s="11"/>
      <c r="E945" s="12">
        <f>IF(OR(C945="",D945=""),"",ROUND(MOD(D945-C945,1)*1440,0))</f>
      </c>
      <c r="G945" s="13">
        <f>IF(F945="","",IFERROR(INDEX(Pilots!$B$2:$B$51,MATCH(F945,Pilots!$A$2:$A$51,0)),""))</f>
      </c>
      <c r="J945" s="13">
        <f>IF(I945="","",IFERROR(INDEX(Aircraft!$D$2:$D$51,MATCH(I945,Aircraft!$A$2:$A$51,0)),""))</f>
      </c>
      <c r="K945" s="13">
        <f>IF(I945="","",IFERROR(INDEX(Aircraft!$C$2:$C$51,MATCH(I945,Aircraft!$A$2:$A$51,0)),""))</f>
      </c>
      <c r="Z945" s="14"/>
    </row>
    <row r="946" spans="2:26" x14ac:dyDescent="0.25">
      <c r="B946" s="10"/>
      <c r="C946" s="11"/>
      <c r="D946" s="11"/>
      <c r="E946" s="12">
        <f>IF(OR(C946="",D946=""),"",ROUND(MOD(D946-C946,1)*1440,0))</f>
      </c>
      <c r="G946" s="13">
        <f>IF(F946="","",IFERROR(INDEX(Pilots!$B$2:$B$51,MATCH(F946,Pilots!$A$2:$A$51,0)),""))</f>
      </c>
      <c r="J946" s="13">
        <f>IF(I946="","",IFERROR(INDEX(Aircraft!$D$2:$D$51,MATCH(I946,Aircraft!$A$2:$A$51,0)),""))</f>
      </c>
      <c r="K946" s="13">
        <f>IF(I946="","",IFERROR(INDEX(Aircraft!$C$2:$C$51,MATCH(I946,Aircraft!$A$2:$A$51,0)),""))</f>
      </c>
      <c r="Z946" s="14"/>
    </row>
    <row r="947" spans="2:26" x14ac:dyDescent="0.25">
      <c r="B947" s="10"/>
      <c r="C947" s="11"/>
      <c r="D947" s="11"/>
      <c r="E947" s="12">
        <f>IF(OR(C947="",D947=""),"",ROUND(MOD(D947-C947,1)*1440,0))</f>
      </c>
      <c r="G947" s="13">
        <f>IF(F947="","",IFERROR(INDEX(Pilots!$B$2:$B$51,MATCH(F947,Pilots!$A$2:$A$51,0)),""))</f>
      </c>
      <c r="J947" s="13">
        <f>IF(I947="","",IFERROR(INDEX(Aircraft!$D$2:$D$51,MATCH(I947,Aircraft!$A$2:$A$51,0)),""))</f>
      </c>
      <c r="K947" s="13">
        <f>IF(I947="","",IFERROR(INDEX(Aircraft!$C$2:$C$51,MATCH(I947,Aircraft!$A$2:$A$51,0)),""))</f>
      </c>
      <c r="Z947" s="14"/>
    </row>
    <row r="948" spans="2:26" x14ac:dyDescent="0.25">
      <c r="B948" s="10"/>
      <c r="C948" s="11"/>
      <c r="D948" s="11"/>
      <c r="E948" s="12">
        <f>IF(OR(C948="",D948=""),"",ROUND(MOD(D948-C948,1)*1440,0))</f>
      </c>
      <c r="G948" s="13">
        <f>IF(F948="","",IFERROR(INDEX(Pilots!$B$2:$B$51,MATCH(F948,Pilots!$A$2:$A$51,0)),""))</f>
      </c>
      <c r="J948" s="13">
        <f>IF(I948="","",IFERROR(INDEX(Aircraft!$D$2:$D$51,MATCH(I948,Aircraft!$A$2:$A$51,0)),""))</f>
      </c>
      <c r="K948" s="13">
        <f>IF(I948="","",IFERROR(INDEX(Aircraft!$C$2:$C$51,MATCH(I948,Aircraft!$A$2:$A$51,0)),""))</f>
      </c>
      <c r="Z948" s="14"/>
    </row>
    <row r="949" spans="2:26" x14ac:dyDescent="0.25">
      <c r="B949" s="10"/>
      <c r="C949" s="11"/>
      <c r="D949" s="11"/>
      <c r="E949" s="12">
        <f>IF(OR(C949="",D949=""),"",ROUND(MOD(D949-C949,1)*1440,0))</f>
      </c>
      <c r="G949" s="13">
        <f>IF(F949="","",IFERROR(INDEX(Pilots!$B$2:$B$51,MATCH(F949,Pilots!$A$2:$A$51,0)),""))</f>
      </c>
      <c r="J949" s="13">
        <f>IF(I949="","",IFERROR(INDEX(Aircraft!$D$2:$D$51,MATCH(I949,Aircraft!$A$2:$A$51,0)),""))</f>
      </c>
      <c r="K949" s="13">
        <f>IF(I949="","",IFERROR(INDEX(Aircraft!$C$2:$C$51,MATCH(I949,Aircraft!$A$2:$A$51,0)),""))</f>
      </c>
      <c r="Z949" s="14"/>
    </row>
    <row r="950" spans="2:26" x14ac:dyDescent="0.25">
      <c r="B950" s="10"/>
      <c r="C950" s="11"/>
      <c r="D950" s="11"/>
      <c r="E950" s="12">
        <f>IF(OR(C950="",D950=""),"",ROUND(MOD(D950-C950,1)*1440,0))</f>
      </c>
      <c r="G950" s="13">
        <f>IF(F950="","",IFERROR(INDEX(Pilots!$B$2:$B$51,MATCH(F950,Pilots!$A$2:$A$51,0)),""))</f>
      </c>
      <c r="J950" s="13">
        <f>IF(I950="","",IFERROR(INDEX(Aircraft!$D$2:$D$51,MATCH(I950,Aircraft!$A$2:$A$51,0)),""))</f>
      </c>
      <c r="K950" s="13">
        <f>IF(I950="","",IFERROR(INDEX(Aircraft!$C$2:$C$51,MATCH(I950,Aircraft!$A$2:$A$51,0)),""))</f>
      </c>
      <c r="Z950" s="14"/>
    </row>
    <row r="951" spans="2:26" x14ac:dyDescent="0.25">
      <c r="B951" s="10"/>
      <c r="C951" s="11"/>
      <c r="D951" s="11"/>
      <c r="E951" s="12">
        <f>IF(OR(C951="",D951=""),"",ROUND(MOD(D951-C951,1)*1440,0))</f>
      </c>
      <c r="G951" s="13">
        <f>IF(F951="","",IFERROR(INDEX(Pilots!$B$2:$B$51,MATCH(F951,Pilots!$A$2:$A$51,0)),""))</f>
      </c>
      <c r="J951" s="13">
        <f>IF(I951="","",IFERROR(INDEX(Aircraft!$D$2:$D$51,MATCH(I951,Aircraft!$A$2:$A$51,0)),""))</f>
      </c>
      <c r="K951" s="13">
        <f>IF(I951="","",IFERROR(INDEX(Aircraft!$C$2:$C$51,MATCH(I951,Aircraft!$A$2:$A$51,0)),""))</f>
      </c>
      <c r="Z951" s="14"/>
    </row>
    <row r="952" spans="2:26" x14ac:dyDescent="0.25">
      <c r="B952" s="10"/>
      <c r="C952" s="11"/>
      <c r="D952" s="11"/>
      <c r="E952" s="12">
        <f>IF(OR(C952="",D952=""),"",ROUND(MOD(D952-C952,1)*1440,0))</f>
      </c>
      <c r="G952" s="13">
        <f>IF(F952="","",IFERROR(INDEX(Pilots!$B$2:$B$51,MATCH(F952,Pilots!$A$2:$A$51,0)),""))</f>
      </c>
      <c r="J952" s="13">
        <f>IF(I952="","",IFERROR(INDEX(Aircraft!$D$2:$D$51,MATCH(I952,Aircraft!$A$2:$A$51,0)),""))</f>
      </c>
      <c r="K952" s="13">
        <f>IF(I952="","",IFERROR(INDEX(Aircraft!$C$2:$C$51,MATCH(I952,Aircraft!$A$2:$A$51,0)),""))</f>
      </c>
      <c r="Z952" s="14"/>
    </row>
    <row r="953" spans="2:26" x14ac:dyDescent="0.25">
      <c r="B953" s="10"/>
      <c r="C953" s="11"/>
      <c r="D953" s="11"/>
      <c r="E953" s="12">
        <f>IF(OR(C953="",D953=""),"",ROUND(MOD(D953-C953,1)*1440,0))</f>
      </c>
      <c r="G953" s="13">
        <f>IF(F953="","",IFERROR(INDEX(Pilots!$B$2:$B$51,MATCH(F953,Pilots!$A$2:$A$51,0)),""))</f>
      </c>
      <c r="J953" s="13">
        <f>IF(I953="","",IFERROR(INDEX(Aircraft!$D$2:$D$51,MATCH(I953,Aircraft!$A$2:$A$51,0)),""))</f>
      </c>
      <c r="K953" s="13">
        <f>IF(I953="","",IFERROR(INDEX(Aircraft!$C$2:$C$51,MATCH(I953,Aircraft!$A$2:$A$51,0)),""))</f>
      </c>
      <c r="Z953" s="14"/>
    </row>
    <row r="954" spans="2:26" x14ac:dyDescent="0.25">
      <c r="B954" s="10"/>
      <c r="C954" s="11"/>
      <c r="D954" s="11"/>
      <c r="E954" s="12">
        <f>IF(OR(C954="",D954=""),"",ROUND(MOD(D954-C954,1)*1440,0))</f>
      </c>
      <c r="G954" s="13">
        <f>IF(F954="","",IFERROR(INDEX(Pilots!$B$2:$B$51,MATCH(F954,Pilots!$A$2:$A$51,0)),""))</f>
      </c>
      <c r="J954" s="13">
        <f>IF(I954="","",IFERROR(INDEX(Aircraft!$D$2:$D$51,MATCH(I954,Aircraft!$A$2:$A$51,0)),""))</f>
      </c>
      <c r="K954" s="13">
        <f>IF(I954="","",IFERROR(INDEX(Aircraft!$C$2:$C$51,MATCH(I954,Aircraft!$A$2:$A$51,0)),""))</f>
      </c>
      <c r="Z954" s="14"/>
    </row>
    <row r="955" spans="2:26" x14ac:dyDescent="0.25">
      <c r="B955" s="10"/>
      <c r="C955" s="11"/>
      <c r="D955" s="11"/>
      <c r="E955" s="12">
        <f>IF(OR(C955="",D955=""),"",ROUND(MOD(D955-C955,1)*1440,0))</f>
      </c>
      <c r="G955" s="13">
        <f>IF(F955="","",IFERROR(INDEX(Pilots!$B$2:$B$51,MATCH(F955,Pilots!$A$2:$A$51,0)),""))</f>
      </c>
      <c r="J955" s="13">
        <f>IF(I955="","",IFERROR(INDEX(Aircraft!$D$2:$D$51,MATCH(I955,Aircraft!$A$2:$A$51,0)),""))</f>
      </c>
      <c r="K955" s="13">
        <f>IF(I955="","",IFERROR(INDEX(Aircraft!$C$2:$C$51,MATCH(I955,Aircraft!$A$2:$A$51,0)),""))</f>
      </c>
      <c r="Z955" s="14"/>
    </row>
    <row r="956" spans="2:26" x14ac:dyDescent="0.25">
      <c r="B956" s="10"/>
      <c r="C956" s="11"/>
      <c r="D956" s="11"/>
      <c r="E956" s="12">
        <f>IF(OR(C956="",D956=""),"",ROUND(MOD(D956-C956,1)*1440,0))</f>
      </c>
      <c r="G956" s="13">
        <f>IF(F956="","",IFERROR(INDEX(Pilots!$B$2:$B$51,MATCH(F956,Pilots!$A$2:$A$51,0)),""))</f>
      </c>
      <c r="J956" s="13">
        <f>IF(I956="","",IFERROR(INDEX(Aircraft!$D$2:$D$51,MATCH(I956,Aircraft!$A$2:$A$51,0)),""))</f>
      </c>
      <c r="K956" s="13">
        <f>IF(I956="","",IFERROR(INDEX(Aircraft!$C$2:$C$51,MATCH(I956,Aircraft!$A$2:$A$51,0)),""))</f>
      </c>
      <c r="Z956" s="14"/>
    </row>
    <row r="957" spans="2:26" x14ac:dyDescent="0.25">
      <c r="B957" s="10"/>
      <c r="C957" s="11"/>
      <c r="D957" s="11"/>
      <c r="E957" s="12">
        <f>IF(OR(C957="",D957=""),"",ROUND(MOD(D957-C957,1)*1440,0))</f>
      </c>
      <c r="G957" s="13">
        <f>IF(F957="","",IFERROR(INDEX(Pilots!$B$2:$B$51,MATCH(F957,Pilots!$A$2:$A$51,0)),""))</f>
      </c>
      <c r="J957" s="13">
        <f>IF(I957="","",IFERROR(INDEX(Aircraft!$D$2:$D$51,MATCH(I957,Aircraft!$A$2:$A$51,0)),""))</f>
      </c>
      <c r="K957" s="13">
        <f>IF(I957="","",IFERROR(INDEX(Aircraft!$C$2:$C$51,MATCH(I957,Aircraft!$A$2:$A$51,0)),""))</f>
      </c>
      <c r="Z957" s="14"/>
    </row>
    <row r="958" spans="2:26" x14ac:dyDescent="0.25">
      <c r="B958" s="10"/>
      <c r="C958" s="11"/>
      <c r="D958" s="11"/>
      <c r="E958" s="12">
        <f>IF(OR(C958="",D958=""),"",ROUND(MOD(D958-C958,1)*1440,0))</f>
      </c>
      <c r="G958" s="13">
        <f>IF(F958="","",IFERROR(INDEX(Pilots!$B$2:$B$51,MATCH(F958,Pilots!$A$2:$A$51,0)),""))</f>
      </c>
      <c r="J958" s="13">
        <f>IF(I958="","",IFERROR(INDEX(Aircraft!$D$2:$D$51,MATCH(I958,Aircraft!$A$2:$A$51,0)),""))</f>
      </c>
      <c r="K958" s="13">
        <f>IF(I958="","",IFERROR(INDEX(Aircraft!$C$2:$C$51,MATCH(I958,Aircraft!$A$2:$A$51,0)),""))</f>
      </c>
      <c r="Z958" s="14"/>
    </row>
    <row r="959" spans="2:26" x14ac:dyDescent="0.25">
      <c r="B959" s="10"/>
      <c r="C959" s="11"/>
      <c r="D959" s="11"/>
      <c r="E959" s="12">
        <f>IF(OR(C959="",D959=""),"",ROUND(MOD(D959-C959,1)*1440,0))</f>
      </c>
      <c r="G959" s="13">
        <f>IF(F959="","",IFERROR(INDEX(Pilots!$B$2:$B$51,MATCH(F959,Pilots!$A$2:$A$51,0)),""))</f>
      </c>
      <c r="J959" s="13">
        <f>IF(I959="","",IFERROR(INDEX(Aircraft!$D$2:$D$51,MATCH(I959,Aircraft!$A$2:$A$51,0)),""))</f>
      </c>
      <c r="K959" s="13">
        <f>IF(I959="","",IFERROR(INDEX(Aircraft!$C$2:$C$51,MATCH(I959,Aircraft!$A$2:$A$51,0)),""))</f>
      </c>
      <c r="Z959" s="14"/>
    </row>
    <row r="960" spans="2:26" x14ac:dyDescent="0.25">
      <c r="B960" s="10"/>
      <c r="C960" s="11"/>
      <c r="D960" s="11"/>
      <c r="E960" s="12">
        <f>IF(OR(C960="",D960=""),"",ROUND(MOD(D960-C960,1)*1440,0))</f>
      </c>
      <c r="G960" s="13">
        <f>IF(F960="","",IFERROR(INDEX(Pilots!$B$2:$B$51,MATCH(F960,Pilots!$A$2:$A$51,0)),""))</f>
      </c>
      <c r="J960" s="13">
        <f>IF(I960="","",IFERROR(INDEX(Aircraft!$D$2:$D$51,MATCH(I960,Aircraft!$A$2:$A$51,0)),""))</f>
      </c>
      <c r="K960" s="13">
        <f>IF(I960="","",IFERROR(INDEX(Aircraft!$C$2:$C$51,MATCH(I960,Aircraft!$A$2:$A$51,0)),""))</f>
      </c>
      <c r="Z960" s="14"/>
    </row>
    <row r="961" spans="2:26" x14ac:dyDescent="0.25">
      <c r="B961" s="10"/>
      <c r="C961" s="11"/>
      <c r="D961" s="11"/>
      <c r="E961" s="12">
        <f>IF(OR(C961="",D961=""),"",ROUND(MOD(D961-C961,1)*1440,0))</f>
      </c>
      <c r="G961" s="13">
        <f>IF(F961="","",IFERROR(INDEX(Pilots!$B$2:$B$51,MATCH(F961,Pilots!$A$2:$A$51,0)),""))</f>
      </c>
      <c r="J961" s="13">
        <f>IF(I961="","",IFERROR(INDEX(Aircraft!$D$2:$D$51,MATCH(I961,Aircraft!$A$2:$A$51,0)),""))</f>
      </c>
      <c r="K961" s="13">
        <f>IF(I961="","",IFERROR(INDEX(Aircraft!$C$2:$C$51,MATCH(I961,Aircraft!$A$2:$A$51,0)),""))</f>
      </c>
      <c r="Z961" s="14"/>
    </row>
    <row r="962" spans="2:26" x14ac:dyDescent="0.25">
      <c r="B962" s="10"/>
      <c r="C962" s="11"/>
      <c r="D962" s="11"/>
      <c r="E962" s="12">
        <f>IF(OR(C962="",D962=""),"",ROUND(MOD(D962-C962,1)*1440,0))</f>
      </c>
      <c r="G962" s="13">
        <f>IF(F962="","",IFERROR(INDEX(Pilots!$B$2:$B$51,MATCH(F962,Pilots!$A$2:$A$51,0)),""))</f>
      </c>
      <c r="J962" s="13">
        <f>IF(I962="","",IFERROR(INDEX(Aircraft!$D$2:$D$51,MATCH(I962,Aircraft!$A$2:$A$51,0)),""))</f>
      </c>
      <c r="K962" s="13">
        <f>IF(I962="","",IFERROR(INDEX(Aircraft!$C$2:$C$51,MATCH(I962,Aircraft!$A$2:$A$51,0)),""))</f>
      </c>
      <c r="Z962" s="14"/>
    </row>
    <row r="963" spans="2:26" x14ac:dyDescent="0.25">
      <c r="B963" s="10"/>
      <c r="C963" s="11"/>
      <c r="D963" s="11"/>
      <c r="E963" s="12">
        <f>IF(OR(C963="",D963=""),"",ROUND(MOD(D963-C963,1)*1440,0))</f>
      </c>
      <c r="G963" s="13">
        <f>IF(F963="","",IFERROR(INDEX(Pilots!$B$2:$B$51,MATCH(F963,Pilots!$A$2:$A$51,0)),""))</f>
      </c>
      <c r="J963" s="13">
        <f>IF(I963="","",IFERROR(INDEX(Aircraft!$D$2:$D$51,MATCH(I963,Aircraft!$A$2:$A$51,0)),""))</f>
      </c>
      <c r="K963" s="13">
        <f>IF(I963="","",IFERROR(INDEX(Aircraft!$C$2:$C$51,MATCH(I963,Aircraft!$A$2:$A$51,0)),""))</f>
      </c>
      <c r="Z963" s="14"/>
    </row>
    <row r="964" spans="2:26" x14ac:dyDescent="0.25">
      <c r="B964" s="10"/>
      <c r="C964" s="11"/>
      <c r="D964" s="11"/>
      <c r="E964" s="12">
        <f>IF(OR(C964="",D964=""),"",ROUND(MOD(D964-C964,1)*1440,0))</f>
      </c>
      <c r="G964" s="13">
        <f>IF(F964="","",IFERROR(INDEX(Pilots!$B$2:$B$51,MATCH(F964,Pilots!$A$2:$A$51,0)),""))</f>
      </c>
      <c r="J964" s="13">
        <f>IF(I964="","",IFERROR(INDEX(Aircraft!$D$2:$D$51,MATCH(I964,Aircraft!$A$2:$A$51,0)),""))</f>
      </c>
      <c r="K964" s="13">
        <f>IF(I964="","",IFERROR(INDEX(Aircraft!$C$2:$C$51,MATCH(I964,Aircraft!$A$2:$A$51,0)),""))</f>
      </c>
      <c r="Z964" s="14"/>
    </row>
    <row r="965" spans="2:26" x14ac:dyDescent="0.25">
      <c r="B965" s="10"/>
      <c r="C965" s="11"/>
      <c r="D965" s="11"/>
      <c r="E965" s="12">
        <f>IF(OR(C965="",D965=""),"",ROUND(MOD(D965-C965,1)*1440,0))</f>
      </c>
      <c r="G965" s="13">
        <f>IF(F965="","",IFERROR(INDEX(Pilots!$B$2:$B$51,MATCH(F965,Pilots!$A$2:$A$51,0)),""))</f>
      </c>
      <c r="J965" s="13">
        <f>IF(I965="","",IFERROR(INDEX(Aircraft!$D$2:$D$51,MATCH(I965,Aircraft!$A$2:$A$51,0)),""))</f>
      </c>
      <c r="K965" s="13">
        <f>IF(I965="","",IFERROR(INDEX(Aircraft!$C$2:$C$51,MATCH(I965,Aircraft!$A$2:$A$51,0)),""))</f>
      </c>
      <c r="Z965" s="14"/>
    </row>
    <row r="966" spans="2:26" x14ac:dyDescent="0.25">
      <c r="B966" s="10"/>
      <c r="C966" s="11"/>
      <c r="D966" s="11"/>
      <c r="E966" s="12">
        <f>IF(OR(C966="",D966=""),"",ROUND(MOD(D966-C966,1)*1440,0))</f>
      </c>
      <c r="G966" s="13">
        <f>IF(F966="","",IFERROR(INDEX(Pilots!$B$2:$B$51,MATCH(F966,Pilots!$A$2:$A$51,0)),""))</f>
      </c>
      <c r="J966" s="13">
        <f>IF(I966="","",IFERROR(INDEX(Aircraft!$D$2:$D$51,MATCH(I966,Aircraft!$A$2:$A$51,0)),""))</f>
      </c>
      <c r="K966" s="13">
        <f>IF(I966="","",IFERROR(INDEX(Aircraft!$C$2:$C$51,MATCH(I966,Aircraft!$A$2:$A$51,0)),""))</f>
      </c>
      <c r="Z966" s="14"/>
    </row>
    <row r="967" spans="2:26" x14ac:dyDescent="0.25">
      <c r="B967" s="10"/>
      <c r="C967" s="11"/>
      <c r="D967" s="11"/>
      <c r="E967" s="12">
        <f>IF(OR(C967="",D967=""),"",ROUND(MOD(D967-C967,1)*1440,0))</f>
      </c>
      <c r="G967" s="13">
        <f>IF(F967="","",IFERROR(INDEX(Pilots!$B$2:$B$51,MATCH(F967,Pilots!$A$2:$A$51,0)),""))</f>
      </c>
      <c r="J967" s="13">
        <f>IF(I967="","",IFERROR(INDEX(Aircraft!$D$2:$D$51,MATCH(I967,Aircraft!$A$2:$A$51,0)),""))</f>
      </c>
      <c r="K967" s="13">
        <f>IF(I967="","",IFERROR(INDEX(Aircraft!$C$2:$C$51,MATCH(I967,Aircraft!$A$2:$A$51,0)),""))</f>
      </c>
      <c r="Z967" s="14"/>
    </row>
    <row r="968" spans="2:26" x14ac:dyDescent="0.25">
      <c r="B968" s="10"/>
      <c r="C968" s="11"/>
      <c r="D968" s="11"/>
      <c r="E968" s="12">
        <f>IF(OR(C968="",D968=""),"",ROUND(MOD(D968-C968,1)*1440,0))</f>
      </c>
      <c r="G968" s="13">
        <f>IF(F968="","",IFERROR(INDEX(Pilots!$B$2:$B$51,MATCH(F968,Pilots!$A$2:$A$51,0)),""))</f>
      </c>
      <c r="J968" s="13">
        <f>IF(I968="","",IFERROR(INDEX(Aircraft!$D$2:$D$51,MATCH(I968,Aircraft!$A$2:$A$51,0)),""))</f>
      </c>
      <c r="K968" s="13">
        <f>IF(I968="","",IFERROR(INDEX(Aircraft!$C$2:$C$51,MATCH(I968,Aircraft!$A$2:$A$51,0)),""))</f>
      </c>
      <c r="Z968" s="14"/>
    </row>
    <row r="969" spans="2:26" x14ac:dyDescent="0.25">
      <c r="B969" s="10"/>
      <c r="C969" s="11"/>
      <c r="D969" s="11"/>
      <c r="E969" s="12">
        <f>IF(OR(C969="",D969=""),"",ROUND(MOD(D969-C969,1)*1440,0))</f>
      </c>
      <c r="G969" s="13">
        <f>IF(F969="","",IFERROR(INDEX(Pilots!$B$2:$B$51,MATCH(F969,Pilots!$A$2:$A$51,0)),""))</f>
      </c>
      <c r="J969" s="13">
        <f>IF(I969="","",IFERROR(INDEX(Aircraft!$D$2:$D$51,MATCH(I969,Aircraft!$A$2:$A$51,0)),""))</f>
      </c>
      <c r="K969" s="13">
        <f>IF(I969="","",IFERROR(INDEX(Aircraft!$C$2:$C$51,MATCH(I969,Aircraft!$A$2:$A$51,0)),""))</f>
      </c>
      <c r="Z969" s="14"/>
    </row>
    <row r="970" spans="2:26" x14ac:dyDescent="0.25">
      <c r="B970" s="10"/>
      <c r="C970" s="11"/>
      <c r="D970" s="11"/>
      <c r="E970" s="12">
        <f>IF(OR(C970="",D970=""),"",ROUND(MOD(D970-C970,1)*1440,0))</f>
      </c>
      <c r="G970" s="13">
        <f>IF(F970="","",IFERROR(INDEX(Pilots!$B$2:$B$51,MATCH(F970,Pilots!$A$2:$A$51,0)),""))</f>
      </c>
      <c r="J970" s="13">
        <f>IF(I970="","",IFERROR(INDEX(Aircraft!$D$2:$D$51,MATCH(I970,Aircraft!$A$2:$A$51,0)),""))</f>
      </c>
      <c r="K970" s="13">
        <f>IF(I970="","",IFERROR(INDEX(Aircraft!$C$2:$C$51,MATCH(I970,Aircraft!$A$2:$A$51,0)),""))</f>
      </c>
      <c r="Z970" s="14"/>
    </row>
    <row r="971" spans="2:26" x14ac:dyDescent="0.25">
      <c r="B971" s="10"/>
      <c r="C971" s="11"/>
      <c r="D971" s="11"/>
      <c r="E971" s="12">
        <f>IF(OR(C971="",D971=""),"",ROUND(MOD(D971-C971,1)*1440,0))</f>
      </c>
      <c r="G971" s="13">
        <f>IF(F971="","",IFERROR(INDEX(Pilots!$B$2:$B$51,MATCH(F971,Pilots!$A$2:$A$51,0)),""))</f>
      </c>
      <c r="J971" s="13">
        <f>IF(I971="","",IFERROR(INDEX(Aircraft!$D$2:$D$51,MATCH(I971,Aircraft!$A$2:$A$51,0)),""))</f>
      </c>
      <c r="K971" s="13">
        <f>IF(I971="","",IFERROR(INDEX(Aircraft!$C$2:$C$51,MATCH(I971,Aircraft!$A$2:$A$51,0)),""))</f>
      </c>
      <c r="Z971" s="14"/>
    </row>
    <row r="972" spans="2:26" x14ac:dyDescent="0.25">
      <c r="B972" s="10"/>
      <c r="C972" s="11"/>
      <c r="D972" s="11"/>
      <c r="E972" s="12">
        <f>IF(OR(C972="",D972=""),"",ROUND(MOD(D972-C972,1)*1440,0))</f>
      </c>
      <c r="G972" s="13">
        <f>IF(F972="","",IFERROR(INDEX(Pilots!$B$2:$B$51,MATCH(F972,Pilots!$A$2:$A$51,0)),""))</f>
      </c>
      <c r="J972" s="13">
        <f>IF(I972="","",IFERROR(INDEX(Aircraft!$D$2:$D$51,MATCH(I972,Aircraft!$A$2:$A$51,0)),""))</f>
      </c>
      <c r="K972" s="13">
        <f>IF(I972="","",IFERROR(INDEX(Aircraft!$C$2:$C$51,MATCH(I972,Aircraft!$A$2:$A$51,0)),""))</f>
      </c>
      <c r="Z972" s="14"/>
    </row>
    <row r="973" spans="2:26" x14ac:dyDescent="0.25">
      <c r="B973" s="10"/>
      <c r="C973" s="11"/>
      <c r="D973" s="11"/>
      <c r="E973" s="12">
        <f>IF(OR(C973="",D973=""),"",ROUND(MOD(D973-C973,1)*1440,0))</f>
      </c>
      <c r="G973" s="13">
        <f>IF(F973="","",IFERROR(INDEX(Pilots!$B$2:$B$51,MATCH(F973,Pilots!$A$2:$A$51,0)),""))</f>
      </c>
      <c r="J973" s="13">
        <f>IF(I973="","",IFERROR(INDEX(Aircraft!$D$2:$D$51,MATCH(I973,Aircraft!$A$2:$A$51,0)),""))</f>
      </c>
      <c r="K973" s="13">
        <f>IF(I973="","",IFERROR(INDEX(Aircraft!$C$2:$C$51,MATCH(I973,Aircraft!$A$2:$A$51,0)),""))</f>
      </c>
      <c r="Z973" s="14"/>
    </row>
    <row r="974" spans="2:26" x14ac:dyDescent="0.25">
      <c r="B974" s="10"/>
      <c r="C974" s="11"/>
      <c r="D974" s="11"/>
      <c r="E974" s="12">
        <f>IF(OR(C974="",D974=""),"",ROUND(MOD(D974-C974,1)*1440,0))</f>
      </c>
      <c r="G974" s="13">
        <f>IF(F974="","",IFERROR(INDEX(Pilots!$B$2:$B$51,MATCH(F974,Pilots!$A$2:$A$51,0)),""))</f>
      </c>
      <c r="J974" s="13">
        <f>IF(I974="","",IFERROR(INDEX(Aircraft!$D$2:$D$51,MATCH(I974,Aircraft!$A$2:$A$51,0)),""))</f>
      </c>
      <c r="K974" s="13">
        <f>IF(I974="","",IFERROR(INDEX(Aircraft!$C$2:$C$51,MATCH(I974,Aircraft!$A$2:$A$51,0)),""))</f>
      </c>
      <c r="Z974" s="14"/>
    </row>
    <row r="975" spans="2:26" x14ac:dyDescent="0.25">
      <c r="B975" s="10"/>
      <c r="C975" s="11"/>
      <c r="D975" s="11"/>
      <c r="E975" s="12">
        <f>IF(OR(C975="",D975=""),"",ROUND(MOD(D975-C975,1)*1440,0))</f>
      </c>
      <c r="G975" s="13">
        <f>IF(F975="","",IFERROR(INDEX(Pilots!$B$2:$B$51,MATCH(F975,Pilots!$A$2:$A$51,0)),""))</f>
      </c>
      <c r="J975" s="13">
        <f>IF(I975="","",IFERROR(INDEX(Aircraft!$D$2:$D$51,MATCH(I975,Aircraft!$A$2:$A$51,0)),""))</f>
      </c>
      <c r="K975" s="13">
        <f>IF(I975="","",IFERROR(INDEX(Aircraft!$C$2:$C$51,MATCH(I975,Aircraft!$A$2:$A$51,0)),""))</f>
      </c>
      <c r="Z975" s="14"/>
    </row>
    <row r="976" spans="2:26" x14ac:dyDescent="0.25">
      <c r="B976" s="10"/>
      <c r="C976" s="11"/>
      <c r="D976" s="11"/>
      <c r="E976" s="12">
        <f>IF(OR(C976="",D976=""),"",ROUND(MOD(D976-C976,1)*1440,0))</f>
      </c>
      <c r="G976" s="13">
        <f>IF(F976="","",IFERROR(INDEX(Pilots!$B$2:$B$51,MATCH(F976,Pilots!$A$2:$A$51,0)),""))</f>
      </c>
      <c r="J976" s="13">
        <f>IF(I976="","",IFERROR(INDEX(Aircraft!$D$2:$D$51,MATCH(I976,Aircraft!$A$2:$A$51,0)),""))</f>
      </c>
      <c r="K976" s="13">
        <f>IF(I976="","",IFERROR(INDEX(Aircraft!$C$2:$C$51,MATCH(I976,Aircraft!$A$2:$A$51,0)),""))</f>
      </c>
      <c r="Z976" s="14"/>
    </row>
    <row r="977" spans="2:26" x14ac:dyDescent="0.25">
      <c r="B977" s="10"/>
      <c r="C977" s="11"/>
      <c r="D977" s="11"/>
      <c r="E977" s="12">
        <f>IF(OR(C977="",D977=""),"",ROUND(MOD(D977-C977,1)*1440,0))</f>
      </c>
      <c r="G977" s="13">
        <f>IF(F977="","",IFERROR(INDEX(Pilots!$B$2:$B$51,MATCH(F977,Pilots!$A$2:$A$51,0)),""))</f>
      </c>
      <c r="J977" s="13">
        <f>IF(I977="","",IFERROR(INDEX(Aircraft!$D$2:$D$51,MATCH(I977,Aircraft!$A$2:$A$51,0)),""))</f>
      </c>
      <c r="K977" s="13">
        <f>IF(I977="","",IFERROR(INDEX(Aircraft!$C$2:$C$51,MATCH(I977,Aircraft!$A$2:$A$51,0)),""))</f>
      </c>
      <c r="Z977" s="14"/>
    </row>
    <row r="978" spans="2:26" x14ac:dyDescent="0.25">
      <c r="B978" s="10"/>
      <c r="C978" s="11"/>
      <c r="D978" s="11"/>
      <c r="E978" s="12">
        <f>IF(OR(C978="",D978=""),"",ROUND(MOD(D978-C978,1)*1440,0))</f>
      </c>
      <c r="G978" s="13">
        <f>IF(F978="","",IFERROR(INDEX(Pilots!$B$2:$B$51,MATCH(F978,Pilots!$A$2:$A$51,0)),""))</f>
      </c>
      <c r="J978" s="13">
        <f>IF(I978="","",IFERROR(INDEX(Aircraft!$D$2:$D$51,MATCH(I978,Aircraft!$A$2:$A$51,0)),""))</f>
      </c>
      <c r="K978" s="13">
        <f>IF(I978="","",IFERROR(INDEX(Aircraft!$C$2:$C$51,MATCH(I978,Aircraft!$A$2:$A$51,0)),""))</f>
      </c>
      <c r="Z978" s="14"/>
    </row>
    <row r="979" spans="2:26" x14ac:dyDescent="0.25">
      <c r="B979" s="10"/>
      <c r="C979" s="11"/>
      <c r="D979" s="11"/>
      <c r="E979" s="12">
        <f>IF(OR(C979="",D979=""),"",ROUND(MOD(D979-C979,1)*1440,0))</f>
      </c>
      <c r="G979" s="13">
        <f>IF(F979="","",IFERROR(INDEX(Pilots!$B$2:$B$51,MATCH(F979,Pilots!$A$2:$A$51,0)),""))</f>
      </c>
      <c r="J979" s="13">
        <f>IF(I979="","",IFERROR(INDEX(Aircraft!$D$2:$D$51,MATCH(I979,Aircraft!$A$2:$A$51,0)),""))</f>
      </c>
      <c r="K979" s="13">
        <f>IF(I979="","",IFERROR(INDEX(Aircraft!$C$2:$C$51,MATCH(I979,Aircraft!$A$2:$A$51,0)),""))</f>
      </c>
      <c r="Z979" s="14"/>
    </row>
    <row r="980" spans="2:26" x14ac:dyDescent="0.25">
      <c r="B980" s="10"/>
      <c r="C980" s="11"/>
      <c r="D980" s="11"/>
      <c r="E980" s="12">
        <f>IF(OR(C980="",D980=""),"",ROUND(MOD(D980-C980,1)*1440,0))</f>
      </c>
      <c r="G980" s="13">
        <f>IF(F980="","",IFERROR(INDEX(Pilots!$B$2:$B$51,MATCH(F980,Pilots!$A$2:$A$51,0)),""))</f>
      </c>
      <c r="J980" s="13">
        <f>IF(I980="","",IFERROR(INDEX(Aircraft!$D$2:$D$51,MATCH(I980,Aircraft!$A$2:$A$51,0)),""))</f>
      </c>
      <c r="K980" s="13">
        <f>IF(I980="","",IFERROR(INDEX(Aircraft!$C$2:$C$51,MATCH(I980,Aircraft!$A$2:$A$51,0)),""))</f>
      </c>
      <c r="Z980" s="14"/>
    </row>
    <row r="981" spans="2:26" x14ac:dyDescent="0.25">
      <c r="B981" s="10"/>
      <c r="C981" s="11"/>
      <c r="D981" s="11"/>
      <c r="E981" s="12">
        <f>IF(OR(C981="",D981=""),"",ROUND(MOD(D981-C981,1)*1440,0))</f>
      </c>
      <c r="G981" s="13">
        <f>IF(F981="","",IFERROR(INDEX(Pilots!$B$2:$B$51,MATCH(F981,Pilots!$A$2:$A$51,0)),""))</f>
      </c>
      <c r="J981" s="13">
        <f>IF(I981="","",IFERROR(INDEX(Aircraft!$D$2:$D$51,MATCH(I981,Aircraft!$A$2:$A$51,0)),""))</f>
      </c>
      <c r="K981" s="13">
        <f>IF(I981="","",IFERROR(INDEX(Aircraft!$C$2:$C$51,MATCH(I981,Aircraft!$A$2:$A$51,0)),""))</f>
      </c>
      <c r="Z981" s="14"/>
    </row>
    <row r="982" spans="2:26" x14ac:dyDescent="0.25">
      <c r="B982" s="10"/>
      <c r="C982" s="11"/>
      <c r="D982" s="11"/>
      <c r="E982" s="12">
        <f>IF(OR(C982="",D982=""),"",ROUND(MOD(D982-C982,1)*1440,0))</f>
      </c>
      <c r="G982" s="13">
        <f>IF(F982="","",IFERROR(INDEX(Pilots!$B$2:$B$51,MATCH(F982,Pilots!$A$2:$A$51,0)),""))</f>
      </c>
      <c r="J982" s="13">
        <f>IF(I982="","",IFERROR(INDEX(Aircraft!$D$2:$D$51,MATCH(I982,Aircraft!$A$2:$A$51,0)),""))</f>
      </c>
      <c r="K982" s="13">
        <f>IF(I982="","",IFERROR(INDEX(Aircraft!$C$2:$C$51,MATCH(I982,Aircraft!$A$2:$A$51,0)),""))</f>
      </c>
      <c r="Z982" s="14"/>
    </row>
    <row r="983" spans="2:26" x14ac:dyDescent="0.25">
      <c r="B983" s="10"/>
      <c r="C983" s="11"/>
      <c r="D983" s="11"/>
      <c r="E983" s="12">
        <f>IF(OR(C983="",D983=""),"",ROUND(MOD(D983-C983,1)*1440,0))</f>
      </c>
      <c r="G983" s="13">
        <f>IF(F983="","",IFERROR(INDEX(Pilots!$B$2:$B$51,MATCH(F983,Pilots!$A$2:$A$51,0)),""))</f>
      </c>
      <c r="J983" s="13">
        <f>IF(I983="","",IFERROR(INDEX(Aircraft!$D$2:$D$51,MATCH(I983,Aircraft!$A$2:$A$51,0)),""))</f>
      </c>
      <c r="K983" s="13">
        <f>IF(I983="","",IFERROR(INDEX(Aircraft!$C$2:$C$51,MATCH(I983,Aircraft!$A$2:$A$51,0)),""))</f>
      </c>
      <c r="Z983" s="14"/>
    </row>
    <row r="984" spans="2:26" x14ac:dyDescent="0.25">
      <c r="B984" s="10"/>
      <c r="C984" s="11"/>
      <c r="D984" s="11"/>
      <c r="E984" s="12">
        <f>IF(OR(C984="",D984=""),"",ROUND(MOD(D984-C984,1)*1440,0))</f>
      </c>
      <c r="G984" s="13">
        <f>IF(F984="","",IFERROR(INDEX(Pilots!$B$2:$B$51,MATCH(F984,Pilots!$A$2:$A$51,0)),""))</f>
      </c>
      <c r="J984" s="13">
        <f>IF(I984="","",IFERROR(INDEX(Aircraft!$D$2:$D$51,MATCH(I984,Aircraft!$A$2:$A$51,0)),""))</f>
      </c>
      <c r="K984" s="13">
        <f>IF(I984="","",IFERROR(INDEX(Aircraft!$C$2:$C$51,MATCH(I984,Aircraft!$A$2:$A$51,0)),""))</f>
      </c>
      <c r="Z984" s="14"/>
    </row>
    <row r="985" spans="2:26" x14ac:dyDescent="0.25">
      <c r="B985" s="10"/>
      <c r="C985" s="11"/>
      <c r="D985" s="11"/>
      <c r="E985" s="12">
        <f>IF(OR(C985="",D985=""),"",ROUND(MOD(D985-C985,1)*1440,0))</f>
      </c>
      <c r="G985" s="13">
        <f>IF(F985="","",IFERROR(INDEX(Pilots!$B$2:$B$51,MATCH(F985,Pilots!$A$2:$A$51,0)),""))</f>
      </c>
      <c r="J985" s="13">
        <f>IF(I985="","",IFERROR(INDEX(Aircraft!$D$2:$D$51,MATCH(I985,Aircraft!$A$2:$A$51,0)),""))</f>
      </c>
      <c r="K985" s="13">
        <f>IF(I985="","",IFERROR(INDEX(Aircraft!$C$2:$C$51,MATCH(I985,Aircraft!$A$2:$A$51,0)),""))</f>
      </c>
      <c r="Z985" s="14"/>
    </row>
    <row r="986" spans="2:26" x14ac:dyDescent="0.25">
      <c r="B986" s="10"/>
      <c r="C986" s="11"/>
      <c r="D986" s="11"/>
      <c r="E986" s="12">
        <f>IF(OR(C986="",D986=""),"",ROUND(MOD(D986-C986,1)*1440,0))</f>
      </c>
      <c r="G986" s="13">
        <f>IF(F986="","",IFERROR(INDEX(Pilots!$B$2:$B$51,MATCH(F986,Pilots!$A$2:$A$51,0)),""))</f>
      </c>
      <c r="J986" s="13">
        <f>IF(I986="","",IFERROR(INDEX(Aircraft!$D$2:$D$51,MATCH(I986,Aircraft!$A$2:$A$51,0)),""))</f>
      </c>
      <c r="K986" s="13">
        <f>IF(I986="","",IFERROR(INDEX(Aircraft!$C$2:$C$51,MATCH(I986,Aircraft!$A$2:$A$51,0)),""))</f>
      </c>
      <c r="Z986" s="14"/>
    </row>
    <row r="987" spans="2:26" x14ac:dyDescent="0.25">
      <c r="B987" s="10"/>
      <c r="C987" s="11"/>
      <c r="D987" s="11"/>
      <c r="E987" s="12">
        <f>IF(OR(C987="",D987=""),"",ROUND(MOD(D987-C987,1)*1440,0))</f>
      </c>
      <c r="G987" s="13">
        <f>IF(F987="","",IFERROR(INDEX(Pilots!$B$2:$B$51,MATCH(F987,Pilots!$A$2:$A$51,0)),""))</f>
      </c>
      <c r="J987" s="13">
        <f>IF(I987="","",IFERROR(INDEX(Aircraft!$D$2:$D$51,MATCH(I987,Aircraft!$A$2:$A$51,0)),""))</f>
      </c>
      <c r="K987" s="13">
        <f>IF(I987="","",IFERROR(INDEX(Aircraft!$C$2:$C$51,MATCH(I987,Aircraft!$A$2:$A$51,0)),""))</f>
      </c>
      <c r="Z987" s="14"/>
    </row>
    <row r="988" spans="2:26" x14ac:dyDescent="0.25">
      <c r="B988" s="10"/>
      <c r="C988" s="11"/>
      <c r="D988" s="11"/>
      <c r="E988" s="12">
        <f>IF(OR(C988="",D988=""),"",ROUND(MOD(D988-C988,1)*1440,0))</f>
      </c>
      <c r="G988" s="13">
        <f>IF(F988="","",IFERROR(INDEX(Pilots!$B$2:$B$51,MATCH(F988,Pilots!$A$2:$A$51,0)),""))</f>
      </c>
      <c r="J988" s="13">
        <f>IF(I988="","",IFERROR(INDEX(Aircraft!$D$2:$D$51,MATCH(I988,Aircraft!$A$2:$A$51,0)),""))</f>
      </c>
      <c r="K988" s="13">
        <f>IF(I988="","",IFERROR(INDEX(Aircraft!$C$2:$C$51,MATCH(I988,Aircraft!$A$2:$A$51,0)),""))</f>
      </c>
      <c r="Z988" s="14"/>
    </row>
    <row r="989" spans="2:26" x14ac:dyDescent="0.25">
      <c r="B989" s="10"/>
      <c r="C989" s="11"/>
      <c r="D989" s="11"/>
      <c r="E989" s="12">
        <f>IF(OR(C989="",D989=""),"",ROUND(MOD(D989-C989,1)*1440,0))</f>
      </c>
      <c r="G989" s="13">
        <f>IF(F989="","",IFERROR(INDEX(Pilots!$B$2:$B$51,MATCH(F989,Pilots!$A$2:$A$51,0)),""))</f>
      </c>
      <c r="J989" s="13">
        <f>IF(I989="","",IFERROR(INDEX(Aircraft!$D$2:$D$51,MATCH(I989,Aircraft!$A$2:$A$51,0)),""))</f>
      </c>
      <c r="K989" s="13">
        <f>IF(I989="","",IFERROR(INDEX(Aircraft!$C$2:$C$51,MATCH(I989,Aircraft!$A$2:$A$51,0)),""))</f>
      </c>
      <c r="Z989" s="14"/>
    </row>
    <row r="990" spans="2:26" x14ac:dyDescent="0.25">
      <c r="B990" s="10"/>
      <c r="C990" s="11"/>
      <c r="D990" s="11"/>
      <c r="E990" s="12">
        <f>IF(OR(C990="",D990=""),"",ROUND(MOD(D990-C990,1)*1440,0))</f>
      </c>
      <c r="G990" s="13">
        <f>IF(F990="","",IFERROR(INDEX(Pilots!$B$2:$B$51,MATCH(F990,Pilots!$A$2:$A$51,0)),""))</f>
      </c>
      <c r="J990" s="13">
        <f>IF(I990="","",IFERROR(INDEX(Aircraft!$D$2:$D$51,MATCH(I990,Aircraft!$A$2:$A$51,0)),""))</f>
      </c>
      <c r="K990" s="13">
        <f>IF(I990="","",IFERROR(INDEX(Aircraft!$C$2:$C$51,MATCH(I990,Aircraft!$A$2:$A$51,0)),""))</f>
      </c>
      <c r="Z990" s="14"/>
    </row>
    <row r="991" spans="2:26" x14ac:dyDescent="0.25">
      <c r="B991" s="10"/>
      <c r="C991" s="11"/>
      <c r="D991" s="11"/>
      <c r="E991" s="12">
        <f>IF(OR(C991="",D991=""),"",ROUND(MOD(D991-C991,1)*1440,0))</f>
      </c>
      <c r="G991" s="13">
        <f>IF(F991="","",IFERROR(INDEX(Pilots!$B$2:$B$51,MATCH(F991,Pilots!$A$2:$A$51,0)),""))</f>
      </c>
      <c r="J991" s="13">
        <f>IF(I991="","",IFERROR(INDEX(Aircraft!$D$2:$D$51,MATCH(I991,Aircraft!$A$2:$A$51,0)),""))</f>
      </c>
      <c r="K991" s="13">
        <f>IF(I991="","",IFERROR(INDEX(Aircraft!$C$2:$C$51,MATCH(I991,Aircraft!$A$2:$A$51,0)),""))</f>
      </c>
      <c r="Z991" s="14"/>
    </row>
    <row r="992" spans="2:26" x14ac:dyDescent="0.25">
      <c r="B992" s="10"/>
      <c r="C992" s="11"/>
      <c r="D992" s="11"/>
      <c r="E992" s="12">
        <f>IF(OR(C992="",D992=""),"",ROUND(MOD(D992-C992,1)*1440,0))</f>
      </c>
      <c r="G992" s="13">
        <f>IF(F992="","",IFERROR(INDEX(Pilots!$B$2:$B$51,MATCH(F992,Pilots!$A$2:$A$51,0)),""))</f>
      </c>
      <c r="J992" s="13">
        <f>IF(I992="","",IFERROR(INDEX(Aircraft!$D$2:$D$51,MATCH(I992,Aircraft!$A$2:$A$51,0)),""))</f>
      </c>
      <c r="K992" s="13">
        <f>IF(I992="","",IFERROR(INDEX(Aircraft!$C$2:$C$51,MATCH(I992,Aircraft!$A$2:$A$51,0)),""))</f>
      </c>
      <c r="Z992" s="14"/>
    </row>
    <row r="993" spans="2:26" x14ac:dyDescent="0.25">
      <c r="B993" s="10"/>
      <c r="C993" s="11"/>
      <c r="D993" s="11"/>
      <c r="E993" s="12">
        <f>IF(OR(C993="",D993=""),"",ROUND(MOD(D993-C993,1)*1440,0))</f>
      </c>
      <c r="G993" s="13">
        <f>IF(F993="","",IFERROR(INDEX(Pilots!$B$2:$B$51,MATCH(F993,Pilots!$A$2:$A$51,0)),""))</f>
      </c>
      <c r="J993" s="13">
        <f>IF(I993="","",IFERROR(INDEX(Aircraft!$D$2:$D$51,MATCH(I993,Aircraft!$A$2:$A$51,0)),""))</f>
      </c>
      <c r="K993" s="13">
        <f>IF(I993="","",IFERROR(INDEX(Aircraft!$C$2:$C$51,MATCH(I993,Aircraft!$A$2:$A$51,0)),""))</f>
      </c>
      <c r="Z993" s="14"/>
    </row>
    <row r="994" spans="2:26" x14ac:dyDescent="0.25">
      <c r="B994" s="10"/>
      <c r="C994" s="11"/>
      <c r="D994" s="11"/>
      <c r="E994" s="12">
        <f>IF(OR(C994="",D994=""),"",ROUND(MOD(D994-C994,1)*1440,0))</f>
      </c>
      <c r="G994" s="13">
        <f>IF(F994="","",IFERROR(INDEX(Pilots!$B$2:$B$51,MATCH(F994,Pilots!$A$2:$A$51,0)),""))</f>
      </c>
      <c r="J994" s="13">
        <f>IF(I994="","",IFERROR(INDEX(Aircraft!$D$2:$D$51,MATCH(I994,Aircraft!$A$2:$A$51,0)),""))</f>
      </c>
      <c r="K994" s="13">
        <f>IF(I994="","",IFERROR(INDEX(Aircraft!$C$2:$C$51,MATCH(I994,Aircraft!$A$2:$A$51,0)),""))</f>
      </c>
      <c r="Z994" s="14"/>
    </row>
    <row r="995" spans="2:26" x14ac:dyDescent="0.25">
      <c r="B995" s="10"/>
      <c r="C995" s="11"/>
      <c r="D995" s="11"/>
      <c r="E995" s="12">
        <f>IF(OR(C995="",D995=""),"",ROUND(MOD(D995-C995,1)*1440,0))</f>
      </c>
      <c r="G995" s="13">
        <f>IF(F995="","",IFERROR(INDEX(Pilots!$B$2:$B$51,MATCH(F995,Pilots!$A$2:$A$51,0)),""))</f>
      </c>
      <c r="J995" s="13">
        <f>IF(I995="","",IFERROR(INDEX(Aircraft!$D$2:$D$51,MATCH(I995,Aircraft!$A$2:$A$51,0)),""))</f>
      </c>
      <c r="K995" s="13">
        <f>IF(I995="","",IFERROR(INDEX(Aircraft!$C$2:$C$51,MATCH(I995,Aircraft!$A$2:$A$51,0)),""))</f>
      </c>
      <c r="Z995" s="14"/>
    </row>
    <row r="996" spans="2:26" x14ac:dyDescent="0.25">
      <c r="B996" s="10"/>
      <c r="C996" s="11"/>
      <c r="D996" s="11"/>
      <c r="E996" s="12">
        <f>IF(OR(C996="",D996=""),"",ROUND(MOD(D996-C996,1)*1440,0))</f>
      </c>
      <c r="G996" s="13">
        <f>IF(F996="","",IFERROR(INDEX(Pilots!$B$2:$B$51,MATCH(F996,Pilots!$A$2:$A$51,0)),""))</f>
      </c>
      <c r="J996" s="13">
        <f>IF(I996="","",IFERROR(INDEX(Aircraft!$D$2:$D$51,MATCH(I996,Aircraft!$A$2:$A$51,0)),""))</f>
      </c>
      <c r="K996" s="13">
        <f>IF(I996="","",IFERROR(INDEX(Aircraft!$C$2:$C$51,MATCH(I996,Aircraft!$A$2:$A$51,0)),""))</f>
      </c>
      <c r="Z996" s="14"/>
    </row>
    <row r="997" spans="2:26" x14ac:dyDescent="0.25">
      <c r="B997" s="10"/>
      <c r="C997" s="11"/>
      <c r="D997" s="11"/>
      <c r="E997" s="12">
        <f>IF(OR(C997="",D997=""),"",ROUND(MOD(D997-C997,1)*1440,0))</f>
      </c>
      <c r="G997" s="13">
        <f>IF(F997="","",IFERROR(INDEX(Pilots!$B$2:$B$51,MATCH(F997,Pilots!$A$2:$A$51,0)),""))</f>
      </c>
      <c r="J997" s="13">
        <f>IF(I997="","",IFERROR(INDEX(Aircraft!$D$2:$D$51,MATCH(I997,Aircraft!$A$2:$A$51,0)),""))</f>
      </c>
      <c r="K997" s="13">
        <f>IF(I997="","",IFERROR(INDEX(Aircraft!$C$2:$C$51,MATCH(I997,Aircraft!$A$2:$A$51,0)),""))</f>
      </c>
      <c r="Z997" s="14"/>
    </row>
    <row r="998" spans="2:26" x14ac:dyDescent="0.25">
      <c r="B998" s="10"/>
      <c r="C998" s="11"/>
      <c r="D998" s="11"/>
      <c r="E998" s="12">
        <f>IF(OR(C998="",D998=""),"",ROUND(MOD(D998-C998,1)*1440,0))</f>
      </c>
      <c r="G998" s="13">
        <f>IF(F998="","",IFERROR(INDEX(Pilots!$B$2:$B$51,MATCH(F998,Pilots!$A$2:$A$51,0)),""))</f>
      </c>
      <c r="J998" s="13">
        <f>IF(I998="","",IFERROR(INDEX(Aircraft!$D$2:$D$51,MATCH(I998,Aircraft!$A$2:$A$51,0)),""))</f>
      </c>
      <c r="K998" s="13">
        <f>IF(I998="","",IFERROR(INDEX(Aircraft!$C$2:$C$51,MATCH(I998,Aircraft!$A$2:$A$51,0)),""))</f>
      </c>
      <c r="Z998" s="14"/>
    </row>
    <row r="999" spans="2:26" x14ac:dyDescent="0.25">
      <c r="B999" s="10"/>
      <c r="C999" s="11"/>
      <c r="D999" s="11"/>
      <c r="E999" s="12">
        <f>IF(OR(C999="",D999=""),"",ROUND(MOD(D999-C999,1)*1440,0))</f>
      </c>
      <c r="G999" s="13">
        <f>IF(F999="","",IFERROR(INDEX(Pilots!$B$2:$B$51,MATCH(F999,Pilots!$A$2:$A$51,0)),""))</f>
      </c>
      <c r="J999" s="13">
        <f>IF(I999="","",IFERROR(INDEX(Aircraft!$D$2:$D$51,MATCH(I999,Aircraft!$A$2:$A$51,0)),""))</f>
      </c>
      <c r="K999" s="13">
        <f>IF(I999="","",IFERROR(INDEX(Aircraft!$C$2:$C$51,MATCH(I999,Aircraft!$A$2:$A$51,0)),""))</f>
      </c>
      <c r="Z999" s="14"/>
    </row>
    <row r="1000" spans="2:26" x14ac:dyDescent="0.25">
      <c r="B1000" s="10"/>
      <c r="C1000" s="11"/>
      <c r="D1000" s="11"/>
      <c r="E1000" s="12">
        <f>IF(OR(C1000="",D1000=""),"",ROUND(MOD(D1000-C1000,1)*1440,0))</f>
      </c>
      <c r="G1000" s="13">
        <f>IF(F1000="","",IFERROR(INDEX(Pilots!$B$2:$B$51,MATCH(F1000,Pilots!$A$2:$A$51,0)),""))</f>
      </c>
      <c r="J1000" s="13">
        <f>IF(I1000="","",IFERROR(INDEX(Aircraft!$D$2:$D$51,MATCH(I1000,Aircraft!$A$2:$A$51,0)),""))</f>
      </c>
      <c r="K1000" s="13">
        <f>IF(I1000="","",IFERROR(INDEX(Aircraft!$C$2:$C$51,MATCH(I1000,Aircraft!$A$2:$A$51,0)),""))</f>
      </c>
      <c r="Z1000" s="14"/>
    </row>
    <row r="1001" spans="2:26" x14ac:dyDescent="0.25">
      <c r="B1001" s="10"/>
      <c r="C1001" s="11"/>
      <c r="D1001" s="11"/>
      <c r="E1001" s="12">
        <f>IF(OR(C1001="",D1001=""),"",ROUND(MOD(D1001-C1001,1)*1440,0))</f>
      </c>
      <c r="G1001" s="13">
        <f>IF(F1001="","",IFERROR(INDEX(Pilots!$B$2:$B$51,MATCH(F1001,Pilots!$A$2:$A$51,0)),""))</f>
      </c>
      <c r="J1001" s="13">
        <f>IF(I1001="","",IFERROR(INDEX(Aircraft!$D$2:$D$51,MATCH(I1001,Aircraft!$A$2:$A$51,0)),""))</f>
      </c>
      <c r="K1001" s="13">
        <f>IF(I1001="","",IFERROR(INDEX(Aircraft!$C$2:$C$51,MATCH(I1001,Aircraft!$A$2:$A$51,0)),""))</f>
      </c>
      <c r="Z1001" s="14"/>
    </row>
  </sheetData>
  <conditionalFormatting sqref="AA2:AA1001">
    <cfRule type="cellIs" dxfId="0" priority="1" operator="equal">
      <formula>"Yes"</formula>
    </cfRule>
  </conditionalFormatting>
  <dataValidations count="9">
    <dataValidation type="list" allowBlank="1" sqref="AA2:AA1001">
      <formula1>"Yes,No"</formula1>
    </dataValidation>
    <dataValidation type="date" operator="greaterThan" allowBlank="1" showErrorMessage="1" errorTitle="Date" error="Enter a date, for example 10/21/2026." sqref="B2:B1001">
      <formula1>36526</formula1>
    </dataValidation>
    <dataValidation type="list" allowBlank="1" sqref="F2:F1001">
      <formula1>Pilots!$A$2:$A$51</formula1>
    </dataValidation>
    <dataValidation type="list" allowBlank="1" sqref="I2:I1001">
      <formula1>Aircraft!$A$2:$A$51</formula1>
    </dataValidation>
    <dataValidation type="whole" allowBlank="1" showErrorMessage="1" errorTitle="Battery" error="Enter a percentage from 0 to 100." sqref="M2:M1001">
      <formula1>0</formula1>
      <formula2>100</formula2>
    </dataValidation>
    <dataValidation type="list" allowBlank="1" sqref="P2:P1001">
      <formula1>"G,E,D,C,B"</formula1>
    </dataValidation>
    <dataValidation type="list" allowBlank="1" sqref="R2:R1001">
      <formula1>"Part 107,Part 107 with waiver,Recreational,Public aircraft (COA)"</formula1>
    </dataValidation>
    <dataValidation type="list" allowBlank="1" sqref="W2:W1001">
      <formula1>"Yes,No"</formula1>
    </dataValidation>
    <dataValidation type="list" allowBlank="1" sqref="X2:X1001">
      <formula1>"Yes,No"</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6" customWidth="1"/>
    <col min="3" max="3" width="18" customWidth="1"/>
    <col min="4" max="4" width="15" customWidth="1"/>
    <col min="5" max="5" width="10" customWidth="1"/>
    <col min="6" max="6" width="24" customWidth="1"/>
    <col min="7" max="7" width="30" customWidth="1"/>
  </cols>
  <sheetData>
    <row r="1" ht="34" customHeight="1" spans="1:7" x14ac:dyDescent="0.25">
      <c r="A1" s="6" t="s">
        <v>148</v>
      </c>
      <c r="B1" s="6" t="s">
        <v>65</v>
      </c>
      <c r="C1" s="6" t="s">
        <v>149</v>
      </c>
      <c r="D1" s="6" t="s">
        <v>150</v>
      </c>
      <c r="E1" s="6" t="s">
        <v>151</v>
      </c>
      <c r="F1" s="6" t="s">
        <v>152</v>
      </c>
      <c r="G1" s="6" t="s">
        <v>153</v>
      </c>
    </row>
    <row r="2" spans="3:5" x14ac:dyDescent="0.25">
      <c r="C2" s="10"/>
      <c r="D2" s="15">
        <f>IF(C2="","",EOMONTH(C2,24))</f>
      </c>
      <c r="E2" s="12">
        <f>IF(D2="","",D2-TODAY())</f>
      </c>
    </row>
    <row r="3" spans="3:5" x14ac:dyDescent="0.25">
      <c r="C3" s="10"/>
      <c r="D3" s="15">
        <f>IF(C3="","",EOMONTH(C3,24))</f>
      </c>
      <c r="E3" s="12">
        <f>IF(D3="","",D3-TODAY())</f>
      </c>
    </row>
    <row r="4" spans="3:5" x14ac:dyDescent="0.25">
      <c r="C4" s="10"/>
      <c r="D4" s="15">
        <f>IF(C4="","",EOMONTH(C4,24))</f>
      </c>
      <c r="E4" s="12">
        <f>IF(D4="","",D4-TODAY())</f>
      </c>
    </row>
    <row r="5" spans="3:5" x14ac:dyDescent="0.25">
      <c r="C5" s="10"/>
      <c r="D5" s="15">
        <f>IF(C5="","",EOMONTH(C5,24))</f>
      </c>
      <c r="E5" s="12">
        <f>IF(D5="","",D5-TODAY())</f>
      </c>
    </row>
    <row r="6" spans="3:5" x14ac:dyDescent="0.25">
      <c r="C6" s="10"/>
      <c r="D6" s="15">
        <f>IF(C6="","",EOMONTH(C6,24))</f>
      </c>
      <c r="E6" s="12">
        <f>IF(D6="","",D6-TODAY())</f>
      </c>
    </row>
    <row r="7" spans="3:5" x14ac:dyDescent="0.25">
      <c r="C7" s="10"/>
      <c r="D7" s="15">
        <f>IF(C7="","",EOMONTH(C7,24))</f>
      </c>
      <c r="E7" s="12">
        <f>IF(D7="","",D7-TODAY())</f>
      </c>
    </row>
    <row r="8" spans="3:5" x14ac:dyDescent="0.25">
      <c r="C8" s="10"/>
      <c r="D8" s="15">
        <f>IF(C8="","",EOMONTH(C8,24))</f>
      </c>
      <c r="E8" s="12">
        <f>IF(D8="","",D8-TODAY())</f>
      </c>
    </row>
    <row r="9" spans="3:5" x14ac:dyDescent="0.25">
      <c r="C9" s="10"/>
      <c r="D9" s="15">
        <f>IF(C9="","",EOMONTH(C9,24))</f>
      </c>
      <c r="E9" s="12">
        <f>IF(D9="","",D9-TODAY())</f>
      </c>
    </row>
    <row r="10" spans="3:5" x14ac:dyDescent="0.25">
      <c r="C10" s="10"/>
      <c r="D10" s="15">
        <f>IF(C10="","",EOMONTH(C10,24))</f>
      </c>
      <c r="E10" s="12">
        <f>IF(D10="","",D10-TODAY())</f>
      </c>
    </row>
    <row r="11" spans="3:5" x14ac:dyDescent="0.25">
      <c r="C11" s="10"/>
      <c r="D11" s="15">
        <f>IF(C11="","",EOMONTH(C11,24))</f>
      </c>
      <c r="E11" s="12">
        <f>IF(D11="","",D11-TODAY())</f>
      </c>
    </row>
    <row r="12" spans="3:5" x14ac:dyDescent="0.25">
      <c r="C12" s="10"/>
      <c r="D12" s="15">
        <f>IF(C12="","",EOMONTH(C12,24))</f>
      </c>
      <c r="E12" s="12">
        <f>IF(D12="","",D12-TODAY())</f>
      </c>
    </row>
    <row r="13" spans="3:5" x14ac:dyDescent="0.25">
      <c r="C13" s="10"/>
      <c r="D13" s="15">
        <f>IF(C13="","",EOMONTH(C13,24))</f>
      </c>
      <c r="E13" s="12">
        <f>IF(D13="","",D13-TODAY())</f>
      </c>
    </row>
    <row r="14" spans="3:5" x14ac:dyDescent="0.25">
      <c r="C14" s="10"/>
      <c r="D14" s="15">
        <f>IF(C14="","",EOMONTH(C14,24))</f>
      </c>
      <c r="E14" s="12">
        <f>IF(D14="","",D14-TODAY())</f>
      </c>
    </row>
    <row r="15" spans="3:5" x14ac:dyDescent="0.25">
      <c r="C15" s="10"/>
      <c r="D15" s="15">
        <f>IF(C15="","",EOMONTH(C15,24))</f>
      </c>
      <c r="E15" s="12">
        <f>IF(D15="","",D15-TODAY())</f>
      </c>
    </row>
    <row r="16" spans="3:5" x14ac:dyDescent="0.25">
      <c r="C16" s="10"/>
      <c r="D16" s="15">
        <f>IF(C16="","",EOMONTH(C16,24))</f>
      </c>
      <c r="E16" s="12">
        <f>IF(D16="","",D16-TODAY())</f>
      </c>
    </row>
    <row r="17" spans="3:5" x14ac:dyDescent="0.25">
      <c r="C17" s="10"/>
      <c r="D17" s="15">
        <f>IF(C17="","",EOMONTH(C17,24))</f>
      </c>
      <c r="E17" s="12">
        <f>IF(D17="","",D17-TODAY())</f>
      </c>
    </row>
    <row r="18" spans="3:5" x14ac:dyDescent="0.25">
      <c r="C18" s="10"/>
      <c r="D18" s="15">
        <f>IF(C18="","",EOMONTH(C18,24))</f>
      </c>
      <c r="E18" s="12">
        <f>IF(D18="","",D18-TODAY())</f>
      </c>
    </row>
    <row r="19" spans="3:5" x14ac:dyDescent="0.25">
      <c r="C19" s="10"/>
      <c r="D19" s="15">
        <f>IF(C19="","",EOMONTH(C19,24))</f>
      </c>
      <c r="E19" s="12">
        <f>IF(D19="","",D19-TODAY())</f>
      </c>
    </row>
    <row r="20" spans="3:5" x14ac:dyDescent="0.25">
      <c r="C20" s="10"/>
      <c r="D20" s="15">
        <f>IF(C20="","",EOMONTH(C20,24))</f>
      </c>
      <c r="E20" s="12">
        <f>IF(D20="","",D20-TODAY())</f>
      </c>
    </row>
    <row r="21" spans="3:5" x14ac:dyDescent="0.25">
      <c r="C21" s="10"/>
      <c r="D21" s="15">
        <f>IF(C21="","",EOMONTH(C21,24))</f>
      </c>
      <c r="E21" s="12">
        <f>IF(D21="","",D21-TODAY())</f>
      </c>
    </row>
    <row r="22" spans="3:5" x14ac:dyDescent="0.25">
      <c r="C22" s="10"/>
      <c r="D22" s="15">
        <f>IF(C22="","",EOMONTH(C22,24))</f>
      </c>
      <c r="E22" s="12">
        <f>IF(D22="","",D22-TODAY())</f>
      </c>
    </row>
    <row r="23" spans="3:5" x14ac:dyDescent="0.25">
      <c r="C23" s="10"/>
      <c r="D23" s="15">
        <f>IF(C23="","",EOMONTH(C23,24))</f>
      </c>
      <c r="E23" s="12">
        <f>IF(D23="","",D23-TODAY())</f>
      </c>
    </row>
    <row r="24" spans="3:5" x14ac:dyDescent="0.25">
      <c r="C24" s="10"/>
      <c r="D24" s="15">
        <f>IF(C24="","",EOMONTH(C24,24))</f>
      </c>
      <c r="E24" s="12">
        <f>IF(D24="","",D24-TODAY())</f>
      </c>
    </row>
    <row r="25" spans="3:5" x14ac:dyDescent="0.25">
      <c r="C25" s="10"/>
      <c r="D25" s="15">
        <f>IF(C25="","",EOMONTH(C25,24))</f>
      </c>
      <c r="E25" s="12">
        <f>IF(D25="","",D25-TODAY())</f>
      </c>
    </row>
    <row r="26" spans="3:5" x14ac:dyDescent="0.25">
      <c r="C26" s="10"/>
      <c r="D26" s="15">
        <f>IF(C26="","",EOMONTH(C26,24))</f>
      </c>
      <c r="E26" s="12">
        <f>IF(D26="","",D26-TODAY())</f>
      </c>
    </row>
    <row r="27" spans="3:5" x14ac:dyDescent="0.25">
      <c r="C27" s="10"/>
      <c r="D27" s="15">
        <f>IF(C27="","",EOMONTH(C27,24))</f>
      </c>
      <c r="E27" s="12">
        <f>IF(D27="","",D27-TODAY())</f>
      </c>
    </row>
    <row r="28" spans="3:5" x14ac:dyDescent="0.25">
      <c r="C28" s="10"/>
      <c r="D28" s="15">
        <f>IF(C28="","",EOMONTH(C28,24))</f>
      </c>
      <c r="E28" s="12">
        <f>IF(D28="","",D28-TODAY())</f>
      </c>
    </row>
    <row r="29" spans="3:5" x14ac:dyDescent="0.25">
      <c r="C29" s="10"/>
      <c r="D29" s="15">
        <f>IF(C29="","",EOMONTH(C29,24))</f>
      </c>
      <c r="E29" s="12">
        <f>IF(D29="","",D29-TODAY())</f>
      </c>
    </row>
    <row r="30" spans="3:5" x14ac:dyDescent="0.25">
      <c r="C30" s="10"/>
      <c r="D30" s="15">
        <f>IF(C30="","",EOMONTH(C30,24))</f>
      </c>
      <c r="E30" s="12">
        <f>IF(D30="","",D30-TODAY())</f>
      </c>
    </row>
    <row r="31" spans="3:5" x14ac:dyDescent="0.25">
      <c r="C31" s="10"/>
      <c r="D31" s="15">
        <f>IF(C31="","",EOMONTH(C31,24))</f>
      </c>
      <c r="E31" s="12">
        <f>IF(D31="","",D31-TODAY())</f>
      </c>
    </row>
    <row r="32" spans="3:5" x14ac:dyDescent="0.25">
      <c r="C32" s="10"/>
      <c r="D32" s="15">
        <f>IF(C32="","",EOMONTH(C32,24))</f>
      </c>
      <c r="E32" s="12">
        <f>IF(D32="","",D32-TODAY())</f>
      </c>
    </row>
    <row r="33" spans="3:5" x14ac:dyDescent="0.25">
      <c r="C33" s="10"/>
      <c r="D33" s="15">
        <f>IF(C33="","",EOMONTH(C33,24))</f>
      </c>
      <c r="E33" s="12">
        <f>IF(D33="","",D33-TODAY())</f>
      </c>
    </row>
    <row r="34" spans="3:5" x14ac:dyDescent="0.25">
      <c r="C34" s="10"/>
      <c r="D34" s="15">
        <f>IF(C34="","",EOMONTH(C34,24))</f>
      </c>
      <c r="E34" s="12">
        <f>IF(D34="","",D34-TODAY())</f>
      </c>
    </row>
    <row r="35" spans="3:5" x14ac:dyDescent="0.25">
      <c r="C35" s="10"/>
      <c r="D35" s="15">
        <f>IF(C35="","",EOMONTH(C35,24))</f>
      </c>
      <c r="E35" s="12">
        <f>IF(D35="","",D35-TODAY())</f>
      </c>
    </row>
    <row r="36" spans="3:5" x14ac:dyDescent="0.25">
      <c r="C36" s="10"/>
      <c r="D36" s="15">
        <f>IF(C36="","",EOMONTH(C36,24))</f>
      </c>
      <c r="E36" s="12">
        <f>IF(D36="","",D36-TODAY())</f>
      </c>
    </row>
    <row r="37" spans="3:5" x14ac:dyDescent="0.25">
      <c r="C37" s="10"/>
      <c r="D37" s="15">
        <f>IF(C37="","",EOMONTH(C37,24))</f>
      </c>
      <c r="E37" s="12">
        <f>IF(D37="","",D37-TODAY())</f>
      </c>
    </row>
    <row r="38" spans="3:5" x14ac:dyDescent="0.25">
      <c r="C38" s="10"/>
      <c r="D38" s="15">
        <f>IF(C38="","",EOMONTH(C38,24))</f>
      </c>
      <c r="E38" s="12">
        <f>IF(D38="","",D38-TODAY())</f>
      </c>
    </row>
    <row r="39" spans="3:5" x14ac:dyDescent="0.25">
      <c r="C39" s="10"/>
      <c r="D39" s="15">
        <f>IF(C39="","",EOMONTH(C39,24))</f>
      </c>
      <c r="E39" s="12">
        <f>IF(D39="","",D39-TODAY())</f>
      </c>
    </row>
    <row r="40" spans="3:5" x14ac:dyDescent="0.25">
      <c r="C40" s="10"/>
      <c r="D40" s="15">
        <f>IF(C40="","",EOMONTH(C40,24))</f>
      </c>
      <c r="E40" s="12">
        <f>IF(D40="","",D40-TODAY())</f>
      </c>
    </row>
    <row r="41" spans="3:5" x14ac:dyDescent="0.25">
      <c r="C41" s="10"/>
      <c r="D41" s="15">
        <f>IF(C41="","",EOMONTH(C41,24))</f>
      </c>
      <c r="E41" s="12">
        <f>IF(D41="","",D41-TODAY())</f>
      </c>
    </row>
    <row r="42" spans="3:5" x14ac:dyDescent="0.25">
      <c r="C42" s="10"/>
      <c r="D42" s="15">
        <f>IF(C42="","",EOMONTH(C42,24))</f>
      </c>
      <c r="E42" s="12">
        <f>IF(D42="","",D42-TODAY())</f>
      </c>
    </row>
    <row r="43" spans="3:5" x14ac:dyDescent="0.25">
      <c r="C43" s="10"/>
      <c r="D43" s="15">
        <f>IF(C43="","",EOMONTH(C43,24))</f>
      </c>
      <c r="E43" s="12">
        <f>IF(D43="","",D43-TODAY())</f>
      </c>
    </row>
    <row r="44" spans="3:5" x14ac:dyDescent="0.25">
      <c r="C44" s="10"/>
      <c r="D44" s="15">
        <f>IF(C44="","",EOMONTH(C44,24))</f>
      </c>
      <c r="E44" s="12">
        <f>IF(D44="","",D44-TODAY())</f>
      </c>
    </row>
    <row r="45" spans="3:5" x14ac:dyDescent="0.25">
      <c r="C45" s="10"/>
      <c r="D45" s="15">
        <f>IF(C45="","",EOMONTH(C45,24))</f>
      </c>
      <c r="E45" s="12">
        <f>IF(D45="","",D45-TODAY())</f>
      </c>
    </row>
    <row r="46" spans="3:5" x14ac:dyDescent="0.25">
      <c r="C46" s="10"/>
      <c r="D46" s="15">
        <f>IF(C46="","",EOMONTH(C46,24))</f>
      </c>
      <c r="E46" s="12">
        <f>IF(D46="","",D46-TODAY())</f>
      </c>
    </row>
    <row r="47" spans="3:5" x14ac:dyDescent="0.25">
      <c r="C47" s="10"/>
      <c r="D47" s="15">
        <f>IF(C47="","",EOMONTH(C47,24))</f>
      </c>
      <c r="E47" s="12">
        <f>IF(D47="","",D47-TODAY())</f>
      </c>
    </row>
    <row r="48" spans="3:5" x14ac:dyDescent="0.25">
      <c r="C48" s="10"/>
      <c r="D48" s="15">
        <f>IF(C48="","",EOMONTH(C48,24))</f>
      </c>
      <c r="E48" s="12">
        <f>IF(D48="","",D48-TODAY())</f>
      </c>
    </row>
    <row r="49" spans="3:5" x14ac:dyDescent="0.25">
      <c r="C49" s="10"/>
      <c r="D49" s="15">
        <f>IF(C49="","",EOMONTH(C49,24))</f>
      </c>
      <c r="E49" s="12">
        <f>IF(D49="","",D49-TODAY())</f>
      </c>
    </row>
    <row r="50" spans="3:5" x14ac:dyDescent="0.25">
      <c r="C50" s="10"/>
      <c r="D50" s="15">
        <f>IF(C50="","",EOMONTH(C50,24))</f>
      </c>
      <c r="E50" s="12">
        <f>IF(D50="","",D50-TODAY())</f>
      </c>
    </row>
    <row r="51" spans="3:5" x14ac:dyDescent="0.25">
      <c r="C51" s="10"/>
      <c r="D51" s="15">
        <f>IF(C51="","",EOMONTH(C51,24))</f>
      </c>
      <c r="E51" s="12">
        <f>IF(D51="","",D51-TODAY())</f>
      </c>
    </row>
  </sheetData>
  <conditionalFormatting sqref="E2:E51">
    <cfRule type="cellIs" dxfId="1" priority="1" operator="lessThan">
      <formula>0</formula>
    </cfRule>
    <cfRule type="cellIs" dxfId="2" priority="2" operator="lessThan">
      <formula>60</formula>
    </cfRule>
  </conditionalFormatting>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2" customWidth="1"/>
    <col min="3" max="3" width="20" customWidth="1"/>
    <col min="4" max="4" width="16" customWidth="1"/>
    <col min="5" max="5" width="14" customWidth="1"/>
    <col min="6" max="6" width="10" customWidth="1"/>
    <col min="7" max="7" width="18" customWidth="1"/>
    <col min="8" max="8" width="20" customWidth="1"/>
    <col min="9" max="9" width="30" customWidth="1"/>
  </cols>
  <sheetData>
    <row r="1" ht="34" customHeight="1" spans="1:9" x14ac:dyDescent="0.25">
      <c r="A1" s="6" t="s">
        <v>154</v>
      </c>
      <c r="B1" s="6" t="s">
        <v>155</v>
      </c>
      <c r="C1" s="6" t="s">
        <v>81</v>
      </c>
      <c r="D1" s="6" t="s">
        <v>77</v>
      </c>
      <c r="E1" s="6" t="s">
        <v>156</v>
      </c>
      <c r="F1" s="6" t="s">
        <v>151</v>
      </c>
      <c r="G1" s="6" t="s">
        <v>157</v>
      </c>
      <c r="H1" s="6" t="s">
        <v>158</v>
      </c>
      <c r="I1" s="6" t="s">
        <v>153</v>
      </c>
    </row>
    <row r="2" spans="5:6" x14ac:dyDescent="0.25">
      <c r="E2" s="10"/>
      <c r="F2" s="12">
        <f>IF(E2="","",E2-TODAY())</f>
      </c>
    </row>
    <row r="3" spans="5:6" x14ac:dyDescent="0.25">
      <c r="E3" s="10"/>
      <c r="F3" s="12">
        <f>IF(E3="","",E3-TODAY())</f>
      </c>
    </row>
    <row r="4" spans="5:6" x14ac:dyDescent="0.25">
      <c r="E4" s="10"/>
      <c r="F4" s="12">
        <f>IF(E4="","",E4-TODAY())</f>
      </c>
    </row>
    <row r="5" spans="5:6" x14ac:dyDescent="0.25">
      <c r="E5" s="10"/>
      <c r="F5" s="12">
        <f>IF(E5="","",E5-TODAY())</f>
      </c>
    </row>
    <row r="6" spans="5:6" x14ac:dyDescent="0.25">
      <c r="E6" s="10"/>
      <c r="F6" s="12">
        <f>IF(E6="","",E6-TODAY())</f>
      </c>
    </row>
    <row r="7" spans="5:6" x14ac:dyDescent="0.25">
      <c r="E7" s="10"/>
      <c r="F7" s="12">
        <f>IF(E7="","",E7-TODAY())</f>
      </c>
    </row>
    <row r="8" spans="5:6" x14ac:dyDescent="0.25">
      <c r="E8" s="10"/>
      <c r="F8" s="12">
        <f>IF(E8="","",E8-TODAY())</f>
      </c>
    </row>
    <row r="9" spans="5:6" x14ac:dyDescent="0.25">
      <c r="E9" s="10"/>
      <c r="F9" s="12">
        <f>IF(E9="","",E9-TODAY())</f>
      </c>
    </row>
    <row r="10" spans="5:6" x14ac:dyDescent="0.25">
      <c r="E10" s="10"/>
      <c r="F10" s="12">
        <f>IF(E10="","",E10-TODAY())</f>
      </c>
    </row>
    <row r="11" spans="5:6" x14ac:dyDescent="0.25">
      <c r="E11" s="10"/>
      <c r="F11" s="12">
        <f>IF(E11="","",E11-TODAY())</f>
      </c>
    </row>
    <row r="12" spans="5:6" x14ac:dyDescent="0.25">
      <c r="E12" s="10"/>
      <c r="F12" s="12">
        <f>IF(E12="","",E12-TODAY())</f>
      </c>
    </row>
    <row r="13" spans="5:6" x14ac:dyDescent="0.25">
      <c r="E13" s="10"/>
      <c r="F13" s="12">
        <f>IF(E13="","",E13-TODAY())</f>
      </c>
    </row>
    <row r="14" spans="5:6" x14ac:dyDescent="0.25">
      <c r="E14" s="10"/>
      <c r="F14" s="12">
        <f>IF(E14="","",E14-TODAY())</f>
      </c>
    </row>
    <row r="15" spans="5:6" x14ac:dyDescent="0.25">
      <c r="E15" s="10"/>
      <c r="F15" s="12">
        <f>IF(E15="","",E15-TODAY())</f>
      </c>
    </row>
    <row r="16" spans="5:6" x14ac:dyDescent="0.25">
      <c r="E16" s="10"/>
      <c r="F16" s="12">
        <f>IF(E16="","",E16-TODAY())</f>
      </c>
    </row>
    <row r="17" spans="5:6" x14ac:dyDescent="0.25">
      <c r="E17" s="10"/>
      <c r="F17" s="12">
        <f>IF(E17="","",E17-TODAY())</f>
      </c>
    </row>
    <row r="18" spans="5:6" x14ac:dyDescent="0.25">
      <c r="E18" s="10"/>
      <c r="F18" s="12">
        <f>IF(E18="","",E18-TODAY())</f>
      </c>
    </row>
    <row r="19" spans="5:6" x14ac:dyDescent="0.25">
      <c r="E19" s="10"/>
      <c r="F19" s="12">
        <f>IF(E19="","",E19-TODAY())</f>
      </c>
    </row>
    <row r="20" spans="5:6" x14ac:dyDescent="0.25">
      <c r="E20" s="10"/>
      <c r="F20" s="12">
        <f>IF(E20="","",E20-TODAY())</f>
      </c>
    </row>
    <row r="21" spans="5:6" x14ac:dyDescent="0.25">
      <c r="E21" s="10"/>
      <c r="F21" s="12">
        <f>IF(E21="","",E21-TODAY())</f>
      </c>
    </row>
    <row r="22" spans="5:6" x14ac:dyDescent="0.25">
      <c r="E22" s="10"/>
      <c r="F22" s="12">
        <f>IF(E22="","",E22-TODAY())</f>
      </c>
    </row>
    <row r="23" spans="5:6" x14ac:dyDescent="0.25">
      <c r="E23" s="10"/>
      <c r="F23" s="12">
        <f>IF(E23="","",E23-TODAY())</f>
      </c>
    </row>
    <row r="24" spans="5:6" x14ac:dyDescent="0.25">
      <c r="E24" s="10"/>
      <c r="F24" s="12">
        <f>IF(E24="","",E24-TODAY())</f>
      </c>
    </row>
    <row r="25" spans="5:6" x14ac:dyDescent="0.25">
      <c r="E25" s="10"/>
      <c r="F25" s="12">
        <f>IF(E25="","",E25-TODAY())</f>
      </c>
    </row>
    <row r="26" spans="5:6" x14ac:dyDescent="0.25">
      <c r="E26" s="10"/>
      <c r="F26" s="12">
        <f>IF(E26="","",E26-TODAY())</f>
      </c>
    </row>
    <row r="27" spans="5:6" x14ac:dyDescent="0.25">
      <c r="E27" s="10"/>
      <c r="F27" s="12">
        <f>IF(E27="","",E27-TODAY())</f>
      </c>
    </row>
    <row r="28" spans="5:6" x14ac:dyDescent="0.25">
      <c r="E28" s="10"/>
      <c r="F28" s="12">
        <f>IF(E28="","",E28-TODAY())</f>
      </c>
    </row>
    <row r="29" spans="5:6" x14ac:dyDescent="0.25">
      <c r="E29" s="10"/>
      <c r="F29" s="12">
        <f>IF(E29="","",E29-TODAY())</f>
      </c>
    </row>
    <row r="30" spans="5:6" x14ac:dyDescent="0.25">
      <c r="E30" s="10"/>
      <c r="F30" s="12">
        <f>IF(E30="","",E30-TODAY())</f>
      </c>
    </row>
    <row r="31" spans="5:6" x14ac:dyDescent="0.25">
      <c r="E31" s="10"/>
      <c r="F31" s="12">
        <f>IF(E31="","",E31-TODAY())</f>
      </c>
    </row>
    <row r="32" spans="5:6" x14ac:dyDescent="0.25">
      <c r="E32" s="10"/>
      <c r="F32" s="12">
        <f>IF(E32="","",E32-TODAY())</f>
      </c>
    </row>
    <row r="33" spans="5:6" x14ac:dyDescent="0.25">
      <c r="E33" s="10"/>
      <c r="F33" s="12">
        <f>IF(E33="","",E33-TODAY())</f>
      </c>
    </row>
    <row r="34" spans="5:6" x14ac:dyDescent="0.25">
      <c r="E34" s="10"/>
      <c r="F34" s="12">
        <f>IF(E34="","",E34-TODAY())</f>
      </c>
    </row>
    <row r="35" spans="5:6" x14ac:dyDescent="0.25">
      <c r="E35" s="10"/>
      <c r="F35" s="12">
        <f>IF(E35="","",E35-TODAY())</f>
      </c>
    </row>
    <row r="36" spans="5:6" x14ac:dyDescent="0.25">
      <c r="E36" s="10"/>
      <c r="F36" s="12">
        <f>IF(E36="","",E36-TODAY())</f>
      </c>
    </row>
    <row r="37" spans="5:6" x14ac:dyDescent="0.25">
      <c r="E37" s="10"/>
      <c r="F37" s="12">
        <f>IF(E37="","",E37-TODAY())</f>
      </c>
    </row>
    <row r="38" spans="5:6" x14ac:dyDescent="0.25">
      <c r="E38" s="10"/>
      <c r="F38" s="12">
        <f>IF(E38="","",E38-TODAY())</f>
      </c>
    </row>
    <row r="39" spans="5:6" x14ac:dyDescent="0.25">
      <c r="E39" s="10"/>
      <c r="F39" s="12">
        <f>IF(E39="","",E39-TODAY())</f>
      </c>
    </row>
    <row r="40" spans="5:6" x14ac:dyDescent="0.25">
      <c r="E40" s="10"/>
      <c r="F40" s="12">
        <f>IF(E40="","",E40-TODAY())</f>
      </c>
    </row>
    <row r="41" spans="5:6" x14ac:dyDescent="0.25">
      <c r="E41" s="10"/>
      <c r="F41" s="12">
        <f>IF(E41="","",E41-TODAY())</f>
      </c>
    </row>
    <row r="42" spans="5:6" x14ac:dyDescent="0.25">
      <c r="E42" s="10"/>
      <c r="F42" s="12">
        <f>IF(E42="","",E42-TODAY())</f>
      </c>
    </row>
    <row r="43" spans="5:6" x14ac:dyDescent="0.25">
      <c r="E43" s="10"/>
      <c r="F43" s="12">
        <f>IF(E43="","",E43-TODAY())</f>
      </c>
    </row>
    <row r="44" spans="5:6" x14ac:dyDescent="0.25">
      <c r="E44" s="10"/>
      <c r="F44" s="12">
        <f>IF(E44="","",E44-TODAY())</f>
      </c>
    </row>
    <row r="45" spans="5:6" x14ac:dyDescent="0.25">
      <c r="E45" s="10"/>
      <c r="F45" s="12">
        <f>IF(E45="","",E45-TODAY())</f>
      </c>
    </row>
    <row r="46" spans="5:6" x14ac:dyDescent="0.25">
      <c r="E46" s="10"/>
      <c r="F46" s="12">
        <f>IF(E46="","",E46-TODAY())</f>
      </c>
    </row>
    <row r="47" spans="5:6" x14ac:dyDescent="0.25">
      <c r="E47" s="10"/>
      <c r="F47" s="12">
        <f>IF(E47="","",E47-TODAY())</f>
      </c>
    </row>
    <row r="48" spans="5:6" x14ac:dyDescent="0.25">
      <c r="E48" s="10"/>
      <c r="F48" s="12">
        <f>IF(E48="","",E48-TODAY())</f>
      </c>
    </row>
    <row r="49" spans="5:6" x14ac:dyDescent="0.25">
      <c r="E49" s="10"/>
      <c r="F49" s="12">
        <f>IF(E49="","",E49-TODAY())</f>
      </c>
    </row>
    <row r="50" spans="5:6" x14ac:dyDescent="0.25">
      <c r="E50" s="10"/>
      <c r="F50" s="12">
        <f>IF(E50="","",E50-TODAY())</f>
      </c>
    </row>
    <row r="51" spans="5:6" x14ac:dyDescent="0.25">
      <c r="E51" s="10"/>
      <c r="F51" s="12">
        <f>IF(E51="","",E51-TODAY())</f>
      </c>
    </row>
  </sheetData>
  <conditionalFormatting sqref="F2:F51">
    <cfRule type="cellIs" dxfId="3" priority="1" operator="lessThan">
      <formula>0</formula>
    </cfRule>
    <cfRule type="cellIs" dxfId="4" priority="2" operator="lessThan">
      <formula>60</formula>
    </cfRule>
  </conditionalFormatting>
  <dataValidations count="1">
    <dataValidation type="list" allowBlank="1" sqref="G2:G51">
      <formula1>"Standard Remote ID,Broadcast module,FRIA only"</formula1>
    </dataValidation>
  </dataValidation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8"/>
  <sheetViews>
    <sheetView workbookViewId="0" showGridLines="0"/>
  </sheetViews>
  <sheetFormatPr defaultRowHeight="15" outlineLevelRow="0" outlineLevelCol="0" x14ac:dyDescent="55"/>
  <cols>
    <col min="1" max="1" width="24" customWidth="1"/>
    <col min="2" max="3" width="14" customWidth="1"/>
    <col min="4" max="7" width="16" customWidth="1"/>
  </cols>
  <sheetData>
    <row r="1" spans="1:1" x14ac:dyDescent="0.25">
      <c r="A1" s="16" t="s">
        <v>159</v>
      </c>
    </row>
    <row r="2" spans="1:1" x14ac:dyDescent="0.25">
      <c r="A2" s="17" t="s">
        <v>160</v>
      </c>
    </row>
    <row r="3" spans="1:1" x14ac:dyDescent="0.25">
      <c r="A3" s="18">
        <f>"Totals as of "&amp;TEXT(TODAY(),"mmm d, yyyy")</f>
      </c>
    </row>
    <row r="4" ht="34" customHeight="1" spans="1:7" x14ac:dyDescent="0.25">
      <c r="A4" s="6" t="s">
        <v>161</v>
      </c>
      <c r="B4" s="6" t="s">
        <v>162</v>
      </c>
      <c r="C4" s="6" t="s">
        <v>163</v>
      </c>
      <c r="D4" s="6" t="s">
        <v>164</v>
      </c>
      <c r="E4" s="6" t="s">
        <v>165</v>
      </c>
      <c r="F4" s="6" t="s">
        <v>166</v>
      </c>
      <c r="G4" s="6" t="s">
        <v>167</v>
      </c>
    </row>
    <row r="5" spans="1:7" x14ac:dyDescent="0.25">
      <c r="A5">
        <f>IF(Pilots!$A$2="","",Pilots!$A$2)</f>
      </c>
      <c r="B5" s="19">
        <f>IF($A5="","",COUNTIFS('Flight log'!$F$2:$F$1001,$A5,'Flight log'!$C$2:$C$1001,"&lt;&gt;",'Flight log'!$D$2:$D$1001,"&lt;&gt;",'Flight log'!$B$2:$B$1001,"&gt;"&amp;0,'Flight log'!$B$2:$B$1001,"&lt;="&amp;TODAY()))</f>
      </c>
      <c r="C5" s="20">
        <f>IF($A5="","",SUMIFS('Flight log'!$E$2:$E$1001,'Flight log'!$F$2:$F$1001,$A5,'Flight log'!$C$2:$C$1001,"&lt;&gt;",'Flight log'!$D$2:$D$1001,"&lt;&gt;",'Flight log'!$B$2:$B$1001,"&gt;"&amp;0,'Flight log'!$B$2:$B$1001,"&lt;="&amp;TODAY())/60)</f>
      </c>
      <c r="D5" s="19">
        <f>IF($A5="","",COUNTIFS('Flight log'!$F$2:$F$1001,$A5,'Flight log'!$C$2:$C$1001,"&lt;&gt;",'Flight log'!$D$2:$D$1001,"&lt;&gt;",'Flight log'!$B$2:$B$1001,"&gt;"&amp;EDATE(TODAY(),-12),'Flight log'!$B$2:$B$1001,"&lt;="&amp;TODAY()))</f>
      </c>
      <c r="E5" s="20">
        <f>IF($A5="","",SUMIFS('Flight log'!$E$2:$E$1001,'Flight log'!$F$2:$F$1001,$A5,'Flight log'!$C$2:$C$1001,"&lt;&gt;",'Flight log'!$D$2:$D$1001,"&lt;&gt;",'Flight log'!$B$2:$B$1001,"&gt;"&amp;EDATE(TODAY(),-12),'Flight log'!$B$2:$B$1001,"&lt;="&amp;TODAY())/60)</f>
      </c>
      <c r="F5" s="19">
        <f>IF($A5="","",COUNTIFS('Flight log'!$F$2:$F$1001,$A5,'Flight log'!$C$2:$C$1001,"&lt;&gt;",'Flight log'!$D$2:$D$1001,"&lt;&gt;",'Flight log'!$B$2:$B$1001,"&gt;"&amp;(TODAY()-90),'Flight log'!$B$2:$B$1001,"&lt;="&amp;TODAY()))</f>
      </c>
      <c r="G5" s="20">
        <f>IF($A5="","",SUMIFS('Flight log'!$E$2:$E$1001,'Flight log'!$F$2:$F$1001,$A5,'Flight log'!$C$2:$C$1001,"&lt;&gt;",'Flight log'!$D$2:$D$1001,"&lt;&gt;",'Flight log'!$B$2:$B$1001,"&gt;"&amp;(TODAY()-90),'Flight log'!$B$2:$B$1001,"&lt;="&amp;TODAY())/60)</f>
      </c>
    </row>
    <row r="6" spans="1:7" x14ac:dyDescent="0.25">
      <c r="A6">
        <f>IF(Pilots!$A$3="","",Pilots!$A$3)</f>
      </c>
      <c r="B6" s="19">
        <f>IF($A6="","",COUNTIFS('Flight log'!$F$2:$F$1001,$A6,'Flight log'!$C$2:$C$1001,"&lt;&gt;",'Flight log'!$D$2:$D$1001,"&lt;&gt;",'Flight log'!$B$2:$B$1001,"&gt;"&amp;0,'Flight log'!$B$2:$B$1001,"&lt;="&amp;TODAY()))</f>
      </c>
      <c r="C6" s="20">
        <f>IF($A6="","",SUMIFS('Flight log'!$E$2:$E$1001,'Flight log'!$F$2:$F$1001,$A6,'Flight log'!$C$2:$C$1001,"&lt;&gt;",'Flight log'!$D$2:$D$1001,"&lt;&gt;",'Flight log'!$B$2:$B$1001,"&gt;"&amp;0,'Flight log'!$B$2:$B$1001,"&lt;="&amp;TODAY())/60)</f>
      </c>
      <c r="D6" s="19">
        <f>IF($A6="","",COUNTIFS('Flight log'!$F$2:$F$1001,$A6,'Flight log'!$C$2:$C$1001,"&lt;&gt;",'Flight log'!$D$2:$D$1001,"&lt;&gt;",'Flight log'!$B$2:$B$1001,"&gt;"&amp;EDATE(TODAY(),-12),'Flight log'!$B$2:$B$1001,"&lt;="&amp;TODAY()))</f>
      </c>
      <c r="E6" s="20">
        <f>IF($A6="","",SUMIFS('Flight log'!$E$2:$E$1001,'Flight log'!$F$2:$F$1001,$A6,'Flight log'!$C$2:$C$1001,"&lt;&gt;",'Flight log'!$D$2:$D$1001,"&lt;&gt;",'Flight log'!$B$2:$B$1001,"&gt;"&amp;EDATE(TODAY(),-12),'Flight log'!$B$2:$B$1001,"&lt;="&amp;TODAY())/60)</f>
      </c>
      <c r="F6" s="19">
        <f>IF($A6="","",COUNTIFS('Flight log'!$F$2:$F$1001,$A6,'Flight log'!$C$2:$C$1001,"&lt;&gt;",'Flight log'!$D$2:$D$1001,"&lt;&gt;",'Flight log'!$B$2:$B$1001,"&gt;"&amp;(TODAY()-90),'Flight log'!$B$2:$B$1001,"&lt;="&amp;TODAY()))</f>
      </c>
      <c r="G6" s="20">
        <f>IF($A6="","",SUMIFS('Flight log'!$E$2:$E$1001,'Flight log'!$F$2:$F$1001,$A6,'Flight log'!$C$2:$C$1001,"&lt;&gt;",'Flight log'!$D$2:$D$1001,"&lt;&gt;",'Flight log'!$B$2:$B$1001,"&gt;"&amp;(TODAY()-90),'Flight log'!$B$2:$B$1001,"&lt;="&amp;TODAY())/60)</f>
      </c>
    </row>
    <row r="7" spans="1:7" x14ac:dyDescent="0.25">
      <c r="A7">
        <f>IF(Pilots!$A$4="","",Pilots!$A$4)</f>
      </c>
      <c r="B7" s="19">
        <f>IF($A7="","",COUNTIFS('Flight log'!$F$2:$F$1001,$A7,'Flight log'!$C$2:$C$1001,"&lt;&gt;",'Flight log'!$D$2:$D$1001,"&lt;&gt;",'Flight log'!$B$2:$B$1001,"&gt;"&amp;0,'Flight log'!$B$2:$B$1001,"&lt;="&amp;TODAY()))</f>
      </c>
      <c r="C7" s="20">
        <f>IF($A7="","",SUMIFS('Flight log'!$E$2:$E$1001,'Flight log'!$F$2:$F$1001,$A7,'Flight log'!$C$2:$C$1001,"&lt;&gt;",'Flight log'!$D$2:$D$1001,"&lt;&gt;",'Flight log'!$B$2:$B$1001,"&gt;"&amp;0,'Flight log'!$B$2:$B$1001,"&lt;="&amp;TODAY())/60)</f>
      </c>
      <c r="D7" s="19">
        <f>IF($A7="","",COUNTIFS('Flight log'!$F$2:$F$1001,$A7,'Flight log'!$C$2:$C$1001,"&lt;&gt;",'Flight log'!$D$2:$D$1001,"&lt;&gt;",'Flight log'!$B$2:$B$1001,"&gt;"&amp;EDATE(TODAY(),-12),'Flight log'!$B$2:$B$1001,"&lt;="&amp;TODAY()))</f>
      </c>
      <c r="E7" s="20">
        <f>IF($A7="","",SUMIFS('Flight log'!$E$2:$E$1001,'Flight log'!$F$2:$F$1001,$A7,'Flight log'!$C$2:$C$1001,"&lt;&gt;",'Flight log'!$D$2:$D$1001,"&lt;&gt;",'Flight log'!$B$2:$B$1001,"&gt;"&amp;EDATE(TODAY(),-12),'Flight log'!$B$2:$B$1001,"&lt;="&amp;TODAY())/60)</f>
      </c>
      <c r="F7" s="19">
        <f>IF($A7="","",COUNTIFS('Flight log'!$F$2:$F$1001,$A7,'Flight log'!$C$2:$C$1001,"&lt;&gt;",'Flight log'!$D$2:$D$1001,"&lt;&gt;",'Flight log'!$B$2:$B$1001,"&gt;"&amp;(TODAY()-90),'Flight log'!$B$2:$B$1001,"&lt;="&amp;TODAY()))</f>
      </c>
      <c r="G7" s="20">
        <f>IF($A7="","",SUMIFS('Flight log'!$E$2:$E$1001,'Flight log'!$F$2:$F$1001,$A7,'Flight log'!$C$2:$C$1001,"&lt;&gt;",'Flight log'!$D$2:$D$1001,"&lt;&gt;",'Flight log'!$B$2:$B$1001,"&gt;"&amp;(TODAY()-90),'Flight log'!$B$2:$B$1001,"&lt;="&amp;TODAY())/60)</f>
      </c>
    </row>
    <row r="8" spans="1:7" x14ac:dyDescent="0.25">
      <c r="A8">
        <f>IF(Pilots!$A$5="","",Pilots!$A$5)</f>
      </c>
      <c r="B8" s="19">
        <f>IF($A8="","",COUNTIFS('Flight log'!$F$2:$F$1001,$A8,'Flight log'!$C$2:$C$1001,"&lt;&gt;",'Flight log'!$D$2:$D$1001,"&lt;&gt;",'Flight log'!$B$2:$B$1001,"&gt;"&amp;0,'Flight log'!$B$2:$B$1001,"&lt;="&amp;TODAY()))</f>
      </c>
      <c r="C8" s="20">
        <f>IF($A8="","",SUMIFS('Flight log'!$E$2:$E$1001,'Flight log'!$F$2:$F$1001,$A8,'Flight log'!$C$2:$C$1001,"&lt;&gt;",'Flight log'!$D$2:$D$1001,"&lt;&gt;",'Flight log'!$B$2:$B$1001,"&gt;"&amp;0,'Flight log'!$B$2:$B$1001,"&lt;="&amp;TODAY())/60)</f>
      </c>
      <c r="D8" s="19">
        <f>IF($A8="","",COUNTIFS('Flight log'!$F$2:$F$1001,$A8,'Flight log'!$C$2:$C$1001,"&lt;&gt;",'Flight log'!$D$2:$D$1001,"&lt;&gt;",'Flight log'!$B$2:$B$1001,"&gt;"&amp;EDATE(TODAY(),-12),'Flight log'!$B$2:$B$1001,"&lt;="&amp;TODAY()))</f>
      </c>
      <c r="E8" s="20">
        <f>IF($A8="","",SUMIFS('Flight log'!$E$2:$E$1001,'Flight log'!$F$2:$F$1001,$A8,'Flight log'!$C$2:$C$1001,"&lt;&gt;",'Flight log'!$D$2:$D$1001,"&lt;&gt;",'Flight log'!$B$2:$B$1001,"&gt;"&amp;EDATE(TODAY(),-12),'Flight log'!$B$2:$B$1001,"&lt;="&amp;TODAY())/60)</f>
      </c>
      <c r="F8" s="19">
        <f>IF($A8="","",COUNTIFS('Flight log'!$F$2:$F$1001,$A8,'Flight log'!$C$2:$C$1001,"&lt;&gt;",'Flight log'!$D$2:$D$1001,"&lt;&gt;",'Flight log'!$B$2:$B$1001,"&gt;"&amp;(TODAY()-90),'Flight log'!$B$2:$B$1001,"&lt;="&amp;TODAY()))</f>
      </c>
      <c r="G8" s="20">
        <f>IF($A8="","",SUMIFS('Flight log'!$E$2:$E$1001,'Flight log'!$F$2:$F$1001,$A8,'Flight log'!$C$2:$C$1001,"&lt;&gt;",'Flight log'!$D$2:$D$1001,"&lt;&gt;",'Flight log'!$B$2:$B$1001,"&gt;"&amp;(TODAY()-90),'Flight log'!$B$2:$B$1001,"&lt;="&amp;TODAY())/60)</f>
      </c>
    </row>
    <row r="9" spans="1:7" x14ac:dyDescent="0.25">
      <c r="A9">
        <f>IF(Pilots!$A$6="","",Pilots!$A$6)</f>
      </c>
      <c r="B9" s="19">
        <f>IF($A9="","",COUNTIFS('Flight log'!$F$2:$F$1001,$A9,'Flight log'!$C$2:$C$1001,"&lt;&gt;",'Flight log'!$D$2:$D$1001,"&lt;&gt;",'Flight log'!$B$2:$B$1001,"&gt;"&amp;0,'Flight log'!$B$2:$B$1001,"&lt;="&amp;TODAY()))</f>
      </c>
      <c r="C9" s="20">
        <f>IF($A9="","",SUMIFS('Flight log'!$E$2:$E$1001,'Flight log'!$F$2:$F$1001,$A9,'Flight log'!$C$2:$C$1001,"&lt;&gt;",'Flight log'!$D$2:$D$1001,"&lt;&gt;",'Flight log'!$B$2:$B$1001,"&gt;"&amp;0,'Flight log'!$B$2:$B$1001,"&lt;="&amp;TODAY())/60)</f>
      </c>
      <c r="D9" s="19">
        <f>IF($A9="","",COUNTIFS('Flight log'!$F$2:$F$1001,$A9,'Flight log'!$C$2:$C$1001,"&lt;&gt;",'Flight log'!$D$2:$D$1001,"&lt;&gt;",'Flight log'!$B$2:$B$1001,"&gt;"&amp;EDATE(TODAY(),-12),'Flight log'!$B$2:$B$1001,"&lt;="&amp;TODAY()))</f>
      </c>
      <c r="E9" s="20">
        <f>IF($A9="","",SUMIFS('Flight log'!$E$2:$E$1001,'Flight log'!$F$2:$F$1001,$A9,'Flight log'!$C$2:$C$1001,"&lt;&gt;",'Flight log'!$D$2:$D$1001,"&lt;&gt;",'Flight log'!$B$2:$B$1001,"&gt;"&amp;EDATE(TODAY(),-12),'Flight log'!$B$2:$B$1001,"&lt;="&amp;TODAY())/60)</f>
      </c>
      <c r="F9" s="19">
        <f>IF($A9="","",COUNTIFS('Flight log'!$F$2:$F$1001,$A9,'Flight log'!$C$2:$C$1001,"&lt;&gt;",'Flight log'!$D$2:$D$1001,"&lt;&gt;",'Flight log'!$B$2:$B$1001,"&gt;"&amp;(TODAY()-90),'Flight log'!$B$2:$B$1001,"&lt;="&amp;TODAY()))</f>
      </c>
      <c r="G9" s="20">
        <f>IF($A9="","",SUMIFS('Flight log'!$E$2:$E$1001,'Flight log'!$F$2:$F$1001,$A9,'Flight log'!$C$2:$C$1001,"&lt;&gt;",'Flight log'!$D$2:$D$1001,"&lt;&gt;",'Flight log'!$B$2:$B$1001,"&gt;"&amp;(TODAY()-90),'Flight log'!$B$2:$B$1001,"&lt;="&amp;TODAY())/60)</f>
      </c>
    </row>
    <row r="10" spans="1:7" x14ac:dyDescent="0.25">
      <c r="A10">
        <f>IF(Pilots!$A$7="","",Pilots!$A$7)</f>
      </c>
      <c r="B10" s="19">
        <f>IF($A10="","",COUNTIFS('Flight log'!$F$2:$F$1001,$A10,'Flight log'!$C$2:$C$1001,"&lt;&gt;",'Flight log'!$D$2:$D$1001,"&lt;&gt;",'Flight log'!$B$2:$B$1001,"&gt;"&amp;0,'Flight log'!$B$2:$B$1001,"&lt;="&amp;TODAY()))</f>
      </c>
      <c r="C10" s="20">
        <f>IF($A10="","",SUMIFS('Flight log'!$E$2:$E$1001,'Flight log'!$F$2:$F$1001,$A10,'Flight log'!$C$2:$C$1001,"&lt;&gt;",'Flight log'!$D$2:$D$1001,"&lt;&gt;",'Flight log'!$B$2:$B$1001,"&gt;"&amp;0,'Flight log'!$B$2:$B$1001,"&lt;="&amp;TODAY())/60)</f>
      </c>
      <c r="D10" s="19">
        <f>IF($A10="","",COUNTIFS('Flight log'!$F$2:$F$1001,$A10,'Flight log'!$C$2:$C$1001,"&lt;&gt;",'Flight log'!$D$2:$D$1001,"&lt;&gt;",'Flight log'!$B$2:$B$1001,"&gt;"&amp;EDATE(TODAY(),-12),'Flight log'!$B$2:$B$1001,"&lt;="&amp;TODAY()))</f>
      </c>
      <c r="E10" s="20">
        <f>IF($A10="","",SUMIFS('Flight log'!$E$2:$E$1001,'Flight log'!$F$2:$F$1001,$A10,'Flight log'!$C$2:$C$1001,"&lt;&gt;",'Flight log'!$D$2:$D$1001,"&lt;&gt;",'Flight log'!$B$2:$B$1001,"&gt;"&amp;EDATE(TODAY(),-12),'Flight log'!$B$2:$B$1001,"&lt;="&amp;TODAY())/60)</f>
      </c>
      <c r="F10" s="19">
        <f>IF($A10="","",COUNTIFS('Flight log'!$F$2:$F$1001,$A10,'Flight log'!$C$2:$C$1001,"&lt;&gt;",'Flight log'!$D$2:$D$1001,"&lt;&gt;",'Flight log'!$B$2:$B$1001,"&gt;"&amp;(TODAY()-90),'Flight log'!$B$2:$B$1001,"&lt;="&amp;TODAY()))</f>
      </c>
      <c r="G10" s="20">
        <f>IF($A10="","",SUMIFS('Flight log'!$E$2:$E$1001,'Flight log'!$F$2:$F$1001,$A10,'Flight log'!$C$2:$C$1001,"&lt;&gt;",'Flight log'!$D$2:$D$1001,"&lt;&gt;",'Flight log'!$B$2:$B$1001,"&gt;"&amp;(TODAY()-90),'Flight log'!$B$2:$B$1001,"&lt;="&amp;TODAY())/60)</f>
      </c>
    </row>
    <row r="11" spans="1:7" x14ac:dyDescent="0.25">
      <c r="A11">
        <f>IF(Pilots!$A$8="","",Pilots!$A$8)</f>
      </c>
      <c r="B11" s="19">
        <f>IF($A11="","",COUNTIFS('Flight log'!$F$2:$F$1001,$A11,'Flight log'!$C$2:$C$1001,"&lt;&gt;",'Flight log'!$D$2:$D$1001,"&lt;&gt;",'Flight log'!$B$2:$B$1001,"&gt;"&amp;0,'Flight log'!$B$2:$B$1001,"&lt;="&amp;TODAY()))</f>
      </c>
      <c r="C11" s="20">
        <f>IF($A11="","",SUMIFS('Flight log'!$E$2:$E$1001,'Flight log'!$F$2:$F$1001,$A11,'Flight log'!$C$2:$C$1001,"&lt;&gt;",'Flight log'!$D$2:$D$1001,"&lt;&gt;",'Flight log'!$B$2:$B$1001,"&gt;"&amp;0,'Flight log'!$B$2:$B$1001,"&lt;="&amp;TODAY())/60)</f>
      </c>
      <c r="D11" s="19">
        <f>IF($A11="","",COUNTIFS('Flight log'!$F$2:$F$1001,$A11,'Flight log'!$C$2:$C$1001,"&lt;&gt;",'Flight log'!$D$2:$D$1001,"&lt;&gt;",'Flight log'!$B$2:$B$1001,"&gt;"&amp;EDATE(TODAY(),-12),'Flight log'!$B$2:$B$1001,"&lt;="&amp;TODAY()))</f>
      </c>
      <c r="E11" s="20">
        <f>IF($A11="","",SUMIFS('Flight log'!$E$2:$E$1001,'Flight log'!$F$2:$F$1001,$A11,'Flight log'!$C$2:$C$1001,"&lt;&gt;",'Flight log'!$D$2:$D$1001,"&lt;&gt;",'Flight log'!$B$2:$B$1001,"&gt;"&amp;EDATE(TODAY(),-12),'Flight log'!$B$2:$B$1001,"&lt;="&amp;TODAY())/60)</f>
      </c>
      <c r="F11" s="19">
        <f>IF($A11="","",COUNTIFS('Flight log'!$F$2:$F$1001,$A11,'Flight log'!$C$2:$C$1001,"&lt;&gt;",'Flight log'!$D$2:$D$1001,"&lt;&gt;",'Flight log'!$B$2:$B$1001,"&gt;"&amp;(TODAY()-90),'Flight log'!$B$2:$B$1001,"&lt;="&amp;TODAY()))</f>
      </c>
      <c r="G11" s="20">
        <f>IF($A11="","",SUMIFS('Flight log'!$E$2:$E$1001,'Flight log'!$F$2:$F$1001,$A11,'Flight log'!$C$2:$C$1001,"&lt;&gt;",'Flight log'!$D$2:$D$1001,"&lt;&gt;",'Flight log'!$B$2:$B$1001,"&gt;"&amp;(TODAY()-90),'Flight log'!$B$2:$B$1001,"&lt;="&amp;TODAY())/60)</f>
      </c>
    </row>
    <row r="12" spans="1:7" x14ac:dyDescent="0.25">
      <c r="A12">
        <f>IF(Pilots!$A$9="","",Pilots!$A$9)</f>
      </c>
      <c r="B12" s="19">
        <f>IF($A12="","",COUNTIFS('Flight log'!$F$2:$F$1001,$A12,'Flight log'!$C$2:$C$1001,"&lt;&gt;",'Flight log'!$D$2:$D$1001,"&lt;&gt;",'Flight log'!$B$2:$B$1001,"&gt;"&amp;0,'Flight log'!$B$2:$B$1001,"&lt;="&amp;TODAY()))</f>
      </c>
      <c r="C12" s="20">
        <f>IF($A12="","",SUMIFS('Flight log'!$E$2:$E$1001,'Flight log'!$F$2:$F$1001,$A12,'Flight log'!$C$2:$C$1001,"&lt;&gt;",'Flight log'!$D$2:$D$1001,"&lt;&gt;",'Flight log'!$B$2:$B$1001,"&gt;"&amp;0,'Flight log'!$B$2:$B$1001,"&lt;="&amp;TODAY())/60)</f>
      </c>
      <c r="D12" s="19">
        <f>IF($A12="","",COUNTIFS('Flight log'!$F$2:$F$1001,$A12,'Flight log'!$C$2:$C$1001,"&lt;&gt;",'Flight log'!$D$2:$D$1001,"&lt;&gt;",'Flight log'!$B$2:$B$1001,"&gt;"&amp;EDATE(TODAY(),-12),'Flight log'!$B$2:$B$1001,"&lt;="&amp;TODAY()))</f>
      </c>
      <c r="E12" s="20">
        <f>IF($A12="","",SUMIFS('Flight log'!$E$2:$E$1001,'Flight log'!$F$2:$F$1001,$A12,'Flight log'!$C$2:$C$1001,"&lt;&gt;",'Flight log'!$D$2:$D$1001,"&lt;&gt;",'Flight log'!$B$2:$B$1001,"&gt;"&amp;EDATE(TODAY(),-12),'Flight log'!$B$2:$B$1001,"&lt;="&amp;TODAY())/60)</f>
      </c>
      <c r="F12" s="19">
        <f>IF($A12="","",COUNTIFS('Flight log'!$F$2:$F$1001,$A12,'Flight log'!$C$2:$C$1001,"&lt;&gt;",'Flight log'!$D$2:$D$1001,"&lt;&gt;",'Flight log'!$B$2:$B$1001,"&gt;"&amp;(TODAY()-90),'Flight log'!$B$2:$B$1001,"&lt;="&amp;TODAY()))</f>
      </c>
      <c r="G12" s="20">
        <f>IF($A12="","",SUMIFS('Flight log'!$E$2:$E$1001,'Flight log'!$F$2:$F$1001,$A12,'Flight log'!$C$2:$C$1001,"&lt;&gt;",'Flight log'!$D$2:$D$1001,"&lt;&gt;",'Flight log'!$B$2:$B$1001,"&gt;"&amp;(TODAY()-90),'Flight log'!$B$2:$B$1001,"&lt;="&amp;TODAY())/60)</f>
      </c>
    </row>
    <row r="13" spans="1:7" x14ac:dyDescent="0.25">
      <c r="A13">
        <f>IF(Pilots!$A$10="","",Pilots!$A$10)</f>
      </c>
      <c r="B13" s="19">
        <f>IF($A13="","",COUNTIFS('Flight log'!$F$2:$F$1001,$A13,'Flight log'!$C$2:$C$1001,"&lt;&gt;",'Flight log'!$D$2:$D$1001,"&lt;&gt;",'Flight log'!$B$2:$B$1001,"&gt;"&amp;0,'Flight log'!$B$2:$B$1001,"&lt;="&amp;TODAY()))</f>
      </c>
      <c r="C13" s="20">
        <f>IF($A13="","",SUMIFS('Flight log'!$E$2:$E$1001,'Flight log'!$F$2:$F$1001,$A13,'Flight log'!$C$2:$C$1001,"&lt;&gt;",'Flight log'!$D$2:$D$1001,"&lt;&gt;",'Flight log'!$B$2:$B$1001,"&gt;"&amp;0,'Flight log'!$B$2:$B$1001,"&lt;="&amp;TODAY())/60)</f>
      </c>
      <c r="D13" s="19">
        <f>IF($A13="","",COUNTIFS('Flight log'!$F$2:$F$1001,$A13,'Flight log'!$C$2:$C$1001,"&lt;&gt;",'Flight log'!$D$2:$D$1001,"&lt;&gt;",'Flight log'!$B$2:$B$1001,"&gt;"&amp;EDATE(TODAY(),-12),'Flight log'!$B$2:$B$1001,"&lt;="&amp;TODAY()))</f>
      </c>
      <c r="E13" s="20">
        <f>IF($A13="","",SUMIFS('Flight log'!$E$2:$E$1001,'Flight log'!$F$2:$F$1001,$A13,'Flight log'!$C$2:$C$1001,"&lt;&gt;",'Flight log'!$D$2:$D$1001,"&lt;&gt;",'Flight log'!$B$2:$B$1001,"&gt;"&amp;EDATE(TODAY(),-12),'Flight log'!$B$2:$B$1001,"&lt;="&amp;TODAY())/60)</f>
      </c>
      <c r="F13" s="19">
        <f>IF($A13="","",COUNTIFS('Flight log'!$F$2:$F$1001,$A13,'Flight log'!$C$2:$C$1001,"&lt;&gt;",'Flight log'!$D$2:$D$1001,"&lt;&gt;",'Flight log'!$B$2:$B$1001,"&gt;"&amp;(TODAY()-90),'Flight log'!$B$2:$B$1001,"&lt;="&amp;TODAY()))</f>
      </c>
      <c r="G13" s="20">
        <f>IF($A13="","",SUMIFS('Flight log'!$E$2:$E$1001,'Flight log'!$F$2:$F$1001,$A13,'Flight log'!$C$2:$C$1001,"&lt;&gt;",'Flight log'!$D$2:$D$1001,"&lt;&gt;",'Flight log'!$B$2:$B$1001,"&gt;"&amp;(TODAY()-90),'Flight log'!$B$2:$B$1001,"&lt;="&amp;TODAY())/60)</f>
      </c>
    </row>
    <row r="14" spans="1:7" x14ac:dyDescent="0.25">
      <c r="A14">
        <f>IF(Pilots!$A$11="","",Pilots!$A$11)</f>
      </c>
      <c r="B14" s="19">
        <f>IF($A14="","",COUNTIFS('Flight log'!$F$2:$F$1001,$A14,'Flight log'!$C$2:$C$1001,"&lt;&gt;",'Flight log'!$D$2:$D$1001,"&lt;&gt;",'Flight log'!$B$2:$B$1001,"&gt;"&amp;0,'Flight log'!$B$2:$B$1001,"&lt;="&amp;TODAY()))</f>
      </c>
      <c r="C14" s="20">
        <f>IF($A14="","",SUMIFS('Flight log'!$E$2:$E$1001,'Flight log'!$F$2:$F$1001,$A14,'Flight log'!$C$2:$C$1001,"&lt;&gt;",'Flight log'!$D$2:$D$1001,"&lt;&gt;",'Flight log'!$B$2:$B$1001,"&gt;"&amp;0,'Flight log'!$B$2:$B$1001,"&lt;="&amp;TODAY())/60)</f>
      </c>
      <c r="D14" s="19">
        <f>IF($A14="","",COUNTIFS('Flight log'!$F$2:$F$1001,$A14,'Flight log'!$C$2:$C$1001,"&lt;&gt;",'Flight log'!$D$2:$D$1001,"&lt;&gt;",'Flight log'!$B$2:$B$1001,"&gt;"&amp;EDATE(TODAY(),-12),'Flight log'!$B$2:$B$1001,"&lt;="&amp;TODAY()))</f>
      </c>
      <c r="E14" s="20">
        <f>IF($A14="","",SUMIFS('Flight log'!$E$2:$E$1001,'Flight log'!$F$2:$F$1001,$A14,'Flight log'!$C$2:$C$1001,"&lt;&gt;",'Flight log'!$D$2:$D$1001,"&lt;&gt;",'Flight log'!$B$2:$B$1001,"&gt;"&amp;EDATE(TODAY(),-12),'Flight log'!$B$2:$B$1001,"&lt;="&amp;TODAY())/60)</f>
      </c>
      <c r="F14" s="19">
        <f>IF($A14="","",COUNTIFS('Flight log'!$F$2:$F$1001,$A14,'Flight log'!$C$2:$C$1001,"&lt;&gt;",'Flight log'!$D$2:$D$1001,"&lt;&gt;",'Flight log'!$B$2:$B$1001,"&gt;"&amp;(TODAY()-90),'Flight log'!$B$2:$B$1001,"&lt;="&amp;TODAY()))</f>
      </c>
      <c r="G14" s="20">
        <f>IF($A14="","",SUMIFS('Flight log'!$E$2:$E$1001,'Flight log'!$F$2:$F$1001,$A14,'Flight log'!$C$2:$C$1001,"&lt;&gt;",'Flight log'!$D$2:$D$1001,"&lt;&gt;",'Flight log'!$B$2:$B$1001,"&gt;"&amp;(TODAY()-90),'Flight log'!$B$2:$B$1001,"&lt;="&amp;TODAY())/60)</f>
      </c>
    </row>
    <row r="15" spans="1:7" x14ac:dyDescent="0.25">
      <c r="A15">
        <f>IF(Pilots!$A$12="","",Pilots!$A$12)</f>
      </c>
      <c r="B15" s="19">
        <f>IF($A15="","",COUNTIFS('Flight log'!$F$2:$F$1001,$A15,'Flight log'!$C$2:$C$1001,"&lt;&gt;",'Flight log'!$D$2:$D$1001,"&lt;&gt;",'Flight log'!$B$2:$B$1001,"&gt;"&amp;0,'Flight log'!$B$2:$B$1001,"&lt;="&amp;TODAY()))</f>
      </c>
      <c r="C15" s="20">
        <f>IF($A15="","",SUMIFS('Flight log'!$E$2:$E$1001,'Flight log'!$F$2:$F$1001,$A15,'Flight log'!$C$2:$C$1001,"&lt;&gt;",'Flight log'!$D$2:$D$1001,"&lt;&gt;",'Flight log'!$B$2:$B$1001,"&gt;"&amp;0,'Flight log'!$B$2:$B$1001,"&lt;="&amp;TODAY())/60)</f>
      </c>
      <c r="D15" s="19">
        <f>IF($A15="","",COUNTIFS('Flight log'!$F$2:$F$1001,$A15,'Flight log'!$C$2:$C$1001,"&lt;&gt;",'Flight log'!$D$2:$D$1001,"&lt;&gt;",'Flight log'!$B$2:$B$1001,"&gt;"&amp;EDATE(TODAY(),-12),'Flight log'!$B$2:$B$1001,"&lt;="&amp;TODAY()))</f>
      </c>
      <c r="E15" s="20">
        <f>IF($A15="","",SUMIFS('Flight log'!$E$2:$E$1001,'Flight log'!$F$2:$F$1001,$A15,'Flight log'!$C$2:$C$1001,"&lt;&gt;",'Flight log'!$D$2:$D$1001,"&lt;&gt;",'Flight log'!$B$2:$B$1001,"&gt;"&amp;EDATE(TODAY(),-12),'Flight log'!$B$2:$B$1001,"&lt;="&amp;TODAY())/60)</f>
      </c>
      <c r="F15" s="19">
        <f>IF($A15="","",COUNTIFS('Flight log'!$F$2:$F$1001,$A15,'Flight log'!$C$2:$C$1001,"&lt;&gt;",'Flight log'!$D$2:$D$1001,"&lt;&gt;",'Flight log'!$B$2:$B$1001,"&gt;"&amp;(TODAY()-90),'Flight log'!$B$2:$B$1001,"&lt;="&amp;TODAY()))</f>
      </c>
      <c r="G15" s="20">
        <f>IF($A15="","",SUMIFS('Flight log'!$E$2:$E$1001,'Flight log'!$F$2:$F$1001,$A15,'Flight log'!$C$2:$C$1001,"&lt;&gt;",'Flight log'!$D$2:$D$1001,"&lt;&gt;",'Flight log'!$B$2:$B$1001,"&gt;"&amp;(TODAY()-90),'Flight log'!$B$2:$B$1001,"&lt;="&amp;TODAY())/60)</f>
      </c>
    </row>
    <row r="16" spans="1:7" x14ac:dyDescent="0.25">
      <c r="A16">
        <f>IF(Pilots!$A$13="","",Pilots!$A$13)</f>
      </c>
      <c r="B16" s="19">
        <f>IF($A16="","",COUNTIFS('Flight log'!$F$2:$F$1001,$A16,'Flight log'!$C$2:$C$1001,"&lt;&gt;",'Flight log'!$D$2:$D$1001,"&lt;&gt;",'Flight log'!$B$2:$B$1001,"&gt;"&amp;0,'Flight log'!$B$2:$B$1001,"&lt;="&amp;TODAY()))</f>
      </c>
      <c r="C16" s="20">
        <f>IF($A16="","",SUMIFS('Flight log'!$E$2:$E$1001,'Flight log'!$F$2:$F$1001,$A16,'Flight log'!$C$2:$C$1001,"&lt;&gt;",'Flight log'!$D$2:$D$1001,"&lt;&gt;",'Flight log'!$B$2:$B$1001,"&gt;"&amp;0,'Flight log'!$B$2:$B$1001,"&lt;="&amp;TODAY())/60)</f>
      </c>
      <c r="D16" s="19">
        <f>IF($A16="","",COUNTIFS('Flight log'!$F$2:$F$1001,$A16,'Flight log'!$C$2:$C$1001,"&lt;&gt;",'Flight log'!$D$2:$D$1001,"&lt;&gt;",'Flight log'!$B$2:$B$1001,"&gt;"&amp;EDATE(TODAY(),-12),'Flight log'!$B$2:$B$1001,"&lt;="&amp;TODAY()))</f>
      </c>
      <c r="E16" s="20">
        <f>IF($A16="","",SUMIFS('Flight log'!$E$2:$E$1001,'Flight log'!$F$2:$F$1001,$A16,'Flight log'!$C$2:$C$1001,"&lt;&gt;",'Flight log'!$D$2:$D$1001,"&lt;&gt;",'Flight log'!$B$2:$B$1001,"&gt;"&amp;EDATE(TODAY(),-12),'Flight log'!$B$2:$B$1001,"&lt;="&amp;TODAY())/60)</f>
      </c>
      <c r="F16" s="19">
        <f>IF($A16="","",COUNTIFS('Flight log'!$F$2:$F$1001,$A16,'Flight log'!$C$2:$C$1001,"&lt;&gt;",'Flight log'!$D$2:$D$1001,"&lt;&gt;",'Flight log'!$B$2:$B$1001,"&gt;"&amp;(TODAY()-90),'Flight log'!$B$2:$B$1001,"&lt;="&amp;TODAY()))</f>
      </c>
      <c r="G16" s="20">
        <f>IF($A16="","",SUMIFS('Flight log'!$E$2:$E$1001,'Flight log'!$F$2:$F$1001,$A16,'Flight log'!$C$2:$C$1001,"&lt;&gt;",'Flight log'!$D$2:$D$1001,"&lt;&gt;",'Flight log'!$B$2:$B$1001,"&gt;"&amp;(TODAY()-90),'Flight log'!$B$2:$B$1001,"&lt;="&amp;TODAY())/60)</f>
      </c>
    </row>
    <row r="17" spans="1:7" x14ac:dyDescent="0.25">
      <c r="A17">
        <f>IF(Pilots!$A$14="","",Pilots!$A$14)</f>
      </c>
      <c r="B17" s="19">
        <f>IF($A17="","",COUNTIFS('Flight log'!$F$2:$F$1001,$A17,'Flight log'!$C$2:$C$1001,"&lt;&gt;",'Flight log'!$D$2:$D$1001,"&lt;&gt;",'Flight log'!$B$2:$B$1001,"&gt;"&amp;0,'Flight log'!$B$2:$B$1001,"&lt;="&amp;TODAY()))</f>
      </c>
      <c r="C17" s="20">
        <f>IF($A17="","",SUMIFS('Flight log'!$E$2:$E$1001,'Flight log'!$F$2:$F$1001,$A17,'Flight log'!$C$2:$C$1001,"&lt;&gt;",'Flight log'!$D$2:$D$1001,"&lt;&gt;",'Flight log'!$B$2:$B$1001,"&gt;"&amp;0,'Flight log'!$B$2:$B$1001,"&lt;="&amp;TODAY())/60)</f>
      </c>
      <c r="D17" s="19">
        <f>IF($A17="","",COUNTIFS('Flight log'!$F$2:$F$1001,$A17,'Flight log'!$C$2:$C$1001,"&lt;&gt;",'Flight log'!$D$2:$D$1001,"&lt;&gt;",'Flight log'!$B$2:$B$1001,"&gt;"&amp;EDATE(TODAY(),-12),'Flight log'!$B$2:$B$1001,"&lt;="&amp;TODAY()))</f>
      </c>
      <c r="E17" s="20">
        <f>IF($A17="","",SUMIFS('Flight log'!$E$2:$E$1001,'Flight log'!$F$2:$F$1001,$A17,'Flight log'!$C$2:$C$1001,"&lt;&gt;",'Flight log'!$D$2:$D$1001,"&lt;&gt;",'Flight log'!$B$2:$B$1001,"&gt;"&amp;EDATE(TODAY(),-12),'Flight log'!$B$2:$B$1001,"&lt;="&amp;TODAY())/60)</f>
      </c>
      <c r="F17" s="19">
        <f>IF($A17="","",COUNTIFS('Flight log'!$F$2:$F$1001,$A17,'Flight log'!$C$2:$C$1001,"&lt;&gt;",'Flight log'!$D$2:$D$1001,"&lt;&gt;",'Flight log'!$B$2:$B$1001,"&gt;"&amp;(TODAY()-90),'Flight log'!$B$2:$B$1001,"&lt;="&amp;TODAY()))</f>
      </c>
      <c r="G17" s="20">
        <f>IF($A17="","",SUMIFS('Flight log'!$E$2:$E$1001,'Flight log'!$F$2:$F$1001,$A17,'Flight log'!$C$2:$C$1001,"&lt;&gt;",'Flight log'!$D$2:$D$1001,"&lt;&gt;",'Flight log'!$B$2:$B$1001,"&gt;"&amp;(TODAY()-90),'Flight log'!$B$2:$B$1001,"&lt;="&amp;TODAY())/60)</f>
      </c>
    </row>
    <row r="18" spans="1:7" x14ac:dyDescent="0.25">
      <c r="A18">
        <f>IF(Pilots!$A$15="","",Pilots!$A$15)</f>
      </c>
      <c r="B18" s="19">
        <f>IF($A18="","",COUNTIFS('Flight log'!$F$2:$F$1001,$A18,'Flight log'!$C$2:$C$1001,"&lt;&gt;",'Flight log'!$D$2:$D$1001,"&lt;&gt;",'Flight log'!$B$2:$B$1001,"&gt;"&amp;0,'Flight log'!$B$2:$B$1001,"&lt;="&amp;TODAY()))</f>
      </c>
      <c r="C18" s="20">
        <f>IF($A18="","",SUMIFS('Flight log'!$E$2:$E$1001,'Flight log'!$F$2:$F$1001,$A18,'Flight log'!$C$2:$C$1001,"&lt;&gt;",'Flight log'!$D$2:$D$1001,"&lt;&gt;",'Flight log'!$B$2:$B$1001,"&gt;"&amp;0,'Flight log'!$B$2:$B$1001,"&lt;="&amp;TODAY())/60)</f>
      </c>
      <c r="D18" s="19">
        <f>IF($A18="","",COUNTIFS('Flight log'!$F$2:$F$1001,$A18,'Flight log'!$C$2:$C$1001,"&lt;&gt;",'Flight log'!$D$2:$D$1001,"&lt;&gt;",'Flight log'!$B$2:$B$1001,"&gt;"&amp;EDATE(TODAY(),-12),'Flight log'!$B$2:$B$1001,"&lt;="&amp;TODAY()))</f>
      </c>
      <c r="E18" s="20">
        <f>IF($A18="","",SUMIFS('Flight log'!$E$2:$E$1001,'Flight log'!$F$2:$F$1001,$A18,'Flight log'!$C$2:$C$1001,"&lt;&gt;",'Flight log'!$D$2:$D$1001,"&lt;&gt;",'Flight log'!$B$2:$B$1001,"&gt;"&amp;EDATE(TODAY(),-12),'Flight log'!$B$2:$B$1001,"&lt;="&amp;TODAY())/60)</f>
      </c>
      <c r="F18" s="19">
        <f>IF($A18="","",COUNTIFS('Flight log'!$F$2:$F$1001,$A18,'Flight log'!$C$2:$C$1001,"&lt;&gt;",'Flight log'!$D$2:$D$1001,"&lt;&gt;",'Flight log'!$B$2:$B$1001,"&gt;"&amp;(TODAY()-90),'Flight log'!$B$2:$B$1001,"&lt;="&amp;TODAY()))</f>
      </c>
      <c r="G18" s="20">
        <f>IF($A18="","",SUMIFS('Flight log'!$E$2:$E$1001,'Flight log'!$F$2:$F$1001,$A18,'Flight log'!$C$2:$C$1001,"&lt;&gt;",'Flight log'!$D$2:$D$1001,"&lt;&gt;",'Flight log'!$B$2:$B$1001,"&gt;"&amp;(TODAY()-90),'Flight log'!$B$2:$B$1001,"&lt;="&amp;TODAY())/60)</f>
      </c>
    </row>
    <row r="19" spans="1:7" x14ac:dyDescent="0.25">
      <c r="A19">
        <f>IF(Pilots!$A$16="","",Pilots!$A$16)</f>
      </c>
      <c r="B19" s="19">
        <f>IF($A19="","",COUNTIFS('Flight log'!$F$2:$F$1001,$A19,'Flight log'!$C$2:$C$1001,"&lt;&gt;",'Flight log'!$D$2:$D$1001,"&lt;&gt;",'Flight log'!$B$2:$B$1001,"&gt;"&amp;0,'Flight log'!$B$2:$B$1001,"&lt;="&amp;TODAY()))</f>
      </c>
      <c r="C19" s="20">
        <f>IF($A19="","",SUMIFS('Flight log'!$E$2:$E$1001,'Flight log'!$F$2:$F$1001,$A19,'Flight log'!$C$2:$C$1001,"&lt;&gt;",'Flight log'!$D$2:$D$1001,"&lt;&gt;",'Flight log'!$B$2:$B$1001,"&gt;"&amp;0,'Flight log'!$B$2:$B$1001,"&lt;="&amp;TODAY())/60)</f>
      </c>
      <c r="D19" s="19">
        <f>IF($A19="","",COUNTIFS('Flight log'!$F$2:$F$1001,$A19,'Flight log'!$C$2:$C$1001,"&lt;&gt;",'Flight log'!$D$2:$D$1001,"&lt;&gt;",'Flight log'!$B$2:$B$1001,"&gt;"&amp;EDATE(TODAY(),-12),'Flight log'!$B$2:$B$1001,"&lt;="&amp;TODAY()))</f>
      </c>
      <c r="E19" s="20">
        <f>IF($A19="","",SUMIFS('Flight log'!$E$2:$E$1001,'Flight log'!$F$2:$F$1001,$A19,'Flight log'!$C$2:$C$1001,"&lt;&gt;",'Flight log'!$D$2:$D$1001,"&lt;&gt;",'Flight log'!$B$2:$B$1001,"&gt;"&amp;EDATE(TODAY(),-12),'Flight log'!$B$2:$B$1001,"&lt;="&amp;TODAY())/60)</f>
      </c>
      <c r="F19" s="19">
        <f>IF($A19="","",COUNTIFS('Flight log'!$F$2:$F$1001,$A19,'Flight log'!$C$2:$C$1001,"&lt;&gt;",'Flight log'!$D$2:$D$1001,"&lt;&gt;",'Flight log'!$B$2:$B$1001,"&gt;"&amp;(TODAY()-90),'Flight log'!$B$2:$B$1001,"&lt;="&amp;TODAY()))</f>
      </c>
      <c r="G19" s="20">
        <f>IF($A19="","",SUMIFS('Flight log'!$E$2:$E$1001,'Flight log'!$F$2:$F$1001,$A19,'Flight log'!$C$2:$C$1001,"&lt;&gt;",'Flight log'!$D$2:$D$1001,"&lt;&gt;",'Flight log'!$B$2:$B$1001,"&gt;"&amp;(TODAY()-90),'Flight log'!$B$2:$B$1001,"&lt;="&amp;TODAY())/60)</f>
      </c>
    </row>
    <row r="20" spans="1:7" x14ac:dyDescent="0.25">
      <c r="A20">
        <f>IF(Pilots!$A$17="","",Pilots!$A$17)</f>
      </c>
      <c r="B20" s="19">
        <f>IF($A20="","",COUNTIFS('Flight log'!$F$2:$F$1001,$A20,'Flight log'!$C$2:$C$1001,"&lt;&gt;",'Flight log'!$D$2:$D$1001,"&lt;&gt;",'Flight log'!$B$2:$B$1001,"&gt;"&amp;0,'Flight log'!$B$2:$B$1001,"&lt;="&amp;TODAY()))</f>
      </c>
      <c r="C20" s="20">
        <f>IF($A20="","",SUMIFS('Flight log'!$E$2:$E$1001,'Flight log'!$F$2:$F$1001,$A20,'Flight log'!$C$2:$C$1001,"&lt;&gt;",'Flight log'!$D$2:$D$1001,"&lt;&gt;",'Flight log'!$B$2:$B$1001,"&gt;"&amp;0,'Flight log'!$B$2:$B$1001,"&lt;="&amp;TODAY())/60)</f>
      </c>
      <c r="D20" s="19">
        <f>IF($A20="","",COUNTIFS('Flight log'!$F$2:$F$1001,$A20,'Flight log'!$C$2:$C$1001,"&lt;&gt;",'Flight log'!$D$2:$D$1001,"&lt;&gt;",'Flight log'!$B$2:$B$1001,"&gt;"&amp;EDATE(TODAY(),-12),'Flight log'!$B$2:$B$1001,"&lt;="&amp;TODAY()))</f>
      </c>
      <c r="E20" s="20">
        <f>IF($A20="","",SUMIFS('Flight log'!$E$2:$E$1001,'Flight log'!$F$2:$F$1001,$A20,'Flight log'!$C$2:$C$1001,"&lt;&gt;",'Flight log'!$D$2:$D$1001,"&lt;&gt;",'Flight log'!$B$2:$B$1001,"&gt;"&amp;EDATE(TODAY(),-12),'Flight log'!$B$2:$B$1001,"&lt;="&amp;TODAY())/60)</f>
      </c>
      <c r="F20" s="19">
        <f>IF($A20="","",COUNTIFS('Flight log'!$F$2:$F$1001,$A20,'Flight log'!$C$2:$C$1001,"&lt;&gt;",'Flight log'!$D$2:$D$1001,"&lt;&gt;",'Flight log'!$B$2:$B$1001,"&gt;"&amp;(TODAY()-90),'Flight log'!$B$2:$B$1001,"&lt;="&amp;TODAY()))</f>
      </c>
      <c r="G20" s="20">
        <f>IF($A20="","",SUMIFS('Flight log'!$E$2:$E$1001,'Flight log'!$F$2:$F$1001,$A20,'Flight log'!$C$2:$C$1001,"&lt;&gt;",'Flight log'!$D$2:$D$1001,"&lt;&gt;",'Flight log'!$B$2:$B$1001,"&gt;"&amp;(TODAY()-90),'Flight log'!$B$2:$B$1001,"&lt;="&amp;TODAY())/60)</f>
      </c>
    </row>
    <row r="21" spans="1:7" x14ac:dyDescent="0.25">
      <c r="A21">
        <f>IF(Pilots!$A$18="","",Pilots!$A$18)</f>
      </c>
      <c r="B21" s="19">
        <f>IF($A21="","",COUNTIFS('Flight log'!$F$2:$F$1001,$A21,'Flight log'!$C$2:$C$1001,"&lt;&gt;",'Flight log'!$D$2:$D$1001,"&lt;&gt;",'Flight log'!$B$2:$B$1001,"&gt;"&amp;0,'Flight log'!$B$2:$B$1001,"&lt;="&amp;TODAY()))</f>
      </c>
      <c r="C21" s="20">
        <f>IF($A21="","",SUMIFS('Flight log'!$E$2:$E$1001,'Flight log'!$F$2:$F$1001,$A21,'Flight log'!$C$2:$C$1001,"&lt;&gt;",'Flight log'!$D$2:$D$1001,"&lt;&gt;",'Flight log'!$B$2:$B$1001,"&gt;"&amp;0,'Flight log'!$B$2:$B$1001,"&lt;="&amp;TODAY())/60)</f>
      </c>
      <c r="D21" s="19">
        <f>IF($A21="","",COUNTIFS('Flight log'!$F$2:$F$1001,$A21,'Flight log'!$C$2:$C$1001,"&lt;&gt;",'Flight log'!$D$2:$D$1001,"&lt;&gt;",'Flight log'!$B$2:$B$1001,"&gt;"&amp;EDATE(TODAY(),-12),'Flight log'!$B$2:$B$1001,"&lt;="&amp;TODAY()))</f>
      </c>
      <c r="E21" s="20">
        <f>IF($A21="","",SUMIFS('Flight log'!$E$2:$E$1001,'Flight log'!$F$2:$F$1001,$A21,'Flight log'!$C$2:$C$1001,"&lt;&gt;",'Flight log'!$D$2:$D$1001,"&lt;&gt;",'Flight log'!$B$2:$B$1001,"&gt;"&amp;EDATE(TODAY(),-12),'Flight log'!$B$2:$B$1001,"&lt;="&amp;TODAY())/60)</f>
      </c>
      <c r="F21" s="19">
        <f>IF($A21="","",COUNTIFS('Flight log'!$F$2:$F$1001,$A21,'Flight log'!$C$2:$C$1001,"&lt;&gt;",'Flight log'!$D$2:$D$1001,"&lt;&gt;",'Flight log'!$B$2:$B$1001,"&gt;"&amp;(TODAY()-90),'Flight log'!$B$2:$B$1001,"&lt;="&amp;TODAY()))</f>
      </c>
      <c r="G21" s="20">
        <f>IF($A21="","",SUMIFS('Flight log'!$E$2:$E$1001,'Flight log'!$F$2:$F$1001,$A21,'Flight log'!$C$2:$C$1001,"&lt;&gt;",'Flight log'!$D$2:$D$1001,"&lt;&gt;",'Flight log'!$B$2:$B$1001,"&gt;"&amp;(TODAY()-90),'Flight log'!$B$2:$B$1001,"&lt;="&amp;TODAY())/60)</f>
      </c>
    </row>
    <row r="22" spans="1:7" x14ac:dyDescent="0.25">
      <c r="A22">
        <f>IF(Pilots!$A$19="","",Pilots!$A$19)</f>
      </c>
      <c r="B22" s="19">
        <f>IF($A22="","",COUNTIFS('Flight log'!$F$2:$F$1001,$A22,'Flight log'!$C$2:$C$1001,"&lt;&gt;",'Flight log'!$D$2:$D$1001,"&lt;&gt;",'Flight log'!$B$2:$B$1001,"&gt;"&amp;0,'Flight log'!$B$2:$B$1001,"&lt;="&amp;TODAY()))</f>
      </c>
      <c r="C22" s="20">
        <f>IF($A22="","",SUMIFS('Flight log'!$E$2:$E$1001,'Flight log'!$F$2:$F$1001,$A22,'Flight log'!$C$2:$C$1001,"&lt;&gt;",'Flight log'!$D$2:$D$1001,"&lt;&gt;",'Flight log'!$B$2:$B$1001,"&gt;"&amp;0,'Flight log'!$B$2:$B$1001,"&lt;="&amp;TODAY())/60)</f>
      </c>
      <c r="D22" s="19">
        <f>IF($A22="","",COUNTIFS('Flight log'!$F$2:$F$1001,$A22,'Flight log'!$C$2:$C$1001,"&lt;&gt;",'Flight log'!$D$2:$D$1001,"&lt;&gt;",'Flight log'!$B$2:$B$1001,"&gt;"&amp;EDATE(TODAY(),-12),'Flight log'!$B$2:$B$1001,"&lt;="&amp;TODAY()))</f>
      </c>
      <c r="E22" s="20">
        <f>IF($A22="","",SUMIFS('Flight log'!$E$2:$E$1001,'Flight log'!$F$2:$F$1001,$A22,'Flight log'!$C$2:$C$1001,"&lt;&gt;",'Flight log'!$D$2:$D$1001,"&lt;&gt;",'Flight log'!$B$2:$B$1001,"&gt;"&amp;EDATE(TODAY(),-12),'Flight log'!$B$2:$B$1001,"&lt;="&amp;TODAY())/60)</f>
      </c>
      <c r="F22" s="19">
        <f>IF($A22="","",COUNTIFS('Flight log'!$F$2:$F$1001,$A22,'Flight log'!$C$2:$C$1001,"&lt;&gt;",'Flight log'!$D$2:$D$1001,"&lt;&gt;",'Flight log'!$B$2:$B$1001,"&gt;"&amp;(TODAY()-90),'Flight log'!$B$2:$B$1001,"&lt;="&amp;TODAY()))</f>
      </c>
      <c r="G22" s="20">
        <f>IF($A22="","",SUMIFS('Flight log'!$E$2:$E$1001,'Flight log'!$F$2:$F$1001,$A22,'Flight log'!$C$2:$C$1001,"&lt;&gt;",'Flight log'!$D$2:$D$1001,"&lt;&gt;",'Flight log'!$B$2:$B$1001,"&gt;"&amp;(TODAY()-90),'Flight log'!$B$2:$B$1001,"&lt;="&amp;TODAY())/60)</f>
      </c>
    </row>
    <row r="23" spans="1:7" x14ac:dyDescent="0.25">
      <c r="A23">
        <f>IF(Pilots!$A$20="","",Pilots!$A$20)</f>
      </c>
      <c r="B23" s="19">
        <f>IF($A23="","",COUNTIFS('Flight log'!$F$2:$F$1001,$A23,'Flight log'!$C$2:$C$1001,"&lt;&gt;",'Flight log'!$D$2:$D$1001,"&lt;&gt;",'Flight log'!$B$2:$B$1001,"&gt;"&amp;0,'Flight log'!$B$2:$B$1001,"&lt;="&amp;TODAY()))</f>
      </c>
      <c r="C23" s="20">
        <f>IF($A23="","",SUMIFS('Flight log'!$E$2:$E$1001,'Flight log'!$F$2:$F$1001,$A23,'Flight log'!$C$2:$C$1001,"&lt;&gt;",'Flight log'!$D$2:$D$1001,"&lt;&gt;",'Flight log'!$B$2:$B$1001,"&gt;"&amp;0,'Flight log'!$B$2:$B$1001,"&lt;="&amp;TODAY())/60)</f>
      </c>
      <c r="D23" s="19">
        <f>IF($A23="","",COUNTIFS('Flight log'!$F$2:$F$1001,$A23,'Flight log'!$C$2:$C$1001,"&lt;&gt;",'Flight log'!$D$2:$D$1001,"&lt;&gt;",'Flight log'!$B$2:$B$1001,"&gt;"&amp;EDATE(TODAY(),-12),'Flight log'!$B$2:$B$1001,"&lt;="&amp;TODAY()))</f>
      </c>
      <c r="E23" s="20">
        <f>IF($A23="","",SUMIFS('Flight log'!$E$2:$E$1001,'Flight log'!$F$2:$F$1001,$A23,'Flight log'!$C$2:$C$1001,"&lt;&gt;",'Flight log'!$D$2:$D$1001,"&lt;&gt;",'Flight log'!$B$2:$B$1001,"&gt;"&amp;EDATE(TODAY(),-12),'Flight log'!$B$2:$B$1001,"&lt;="&amp;TODAY())/60)</f>
      </c>
      <c r="F23" s="19">
        <f>IF($A23="","",COUNTIFS('Flight log'!$F$2:$F$1001,$A23,'Flight log'!$C$2:$C$1001,"&lt;&gt;",'Flight log'!$D$2:$D$1001,"&lt;&gt;",'Flight log'!$B$2:$B$1001,"&gt;"&amp;(TODAY()-90),'Flight log'!$B$2:$B$1001,"&lt;="&amp;TODAY()))</f>
      </c>
      <c r="G23" s="20">
        <f>IF($A23="","",SUMIFS('Flight log'!$E$2:$E$1001,'Flight log'!$F$2:$F$1001,$A23,'Flight log'!$C$2:$C$1001,"&lt;&gt;",'Flight log'!$D$2:$D$1001,"&lt;&gt;",'Flight log'!$B$2:$B$1001,"&gt;"&amp;(TODAY()-90),'Flight log'!$B$2:$B$1001,"&lt;="&amp;TODAY())/60)</f>
      </c>
    </row>
    <row r="24" spans="1:7" x14ac:dyDescent="0.25">
      <c r="A24">
        <f>IF(Pilots!$A$21="","",Pilots!$A$21)</f>
      </c>
      <c r="B24" s="19">
        <f>IF($A24="","",COUNTIFS('Flight log'!$F$2:$F$1001,$A24,'Flight log'!$C$2:$C$1001,"&lt;&gt;",'Flight log'!$D$2:$D$1001,"&lt;&gt;",'Flight log'!$B$2:$B$1001,"&gt;"&amp;0,'Flight log'!$B$2:$B$1001,"&lt;="&amp;TODAY()))</f>
      </c>
      <c r="C24" s="20">
        <f>IF($A24="","",SUMIFS('Flight log'!$E$2:$E$1001,'Flight log'!$F$2:$F$1001,$A24,'Flight log'!$C$2:$C$1001,"&lt;&gt;",'Flight log'!$D$2:$D$1001,"&lt;&gt;",'Flight log'!$B$2:$B$1001,"&gt;"&amp;0,'Flight log'!$B$2:$B$1001,"&lt;="&amp;TODAY())/60)</f>
      </c>
      <c r="D24" s="19">
        <f>IF($A24="","",COUNTIFS('Flight log'!$F$2:$F$1001,$A24,'Flight log'!$C$2:$C$1001,"&lt;&gt;",'Flight log'!$D$2:$D$1001,"&lt;&gt;",'Flight log'!$B$2:$B$1001,"&gt;"&amp;EDATE(TODAY(),-12),'Flight log'!$B$2:$B$1001,"&lt;="&amp;TODAY()))</f>
      </c>
      <c r="E24" s="20">
        <f>IF($A24="","",SUMIFS('Flight log'!$E$2:$E$1001,'Flight log'!$F$2:$F$1001,$A24,'Flight log'!$C$2:$C$1001,"&lt;&gt;",'Flight log'!$D$2:$D$1001,"&lt;&gt;",'Flight log'!$B$2:$B$1001,"&gt;"&amp;EDATE(TODAY(),-12),'Flight log'!$B$2:$B$1001,"&lt;="&amp;TODAY())/60)</f>
      </c>
      <c r="F24" s="19">
        <f>IF($A24="","",COUNTIFS('Flight log'!$F$2:$F$1001,$A24,'Flight log'!$C$2:$C$1001,"&lt;&gt;",'Flight log'!$D$2:$D$1001,"&lt;&gt;",'Flight log'!$B$2:$B$1001,"&gt;"&amp;(TODAY()-90),'Flight log'!$B$2:$B$1001,"&lt;="&amp;TODAY()))</f>
      </c>
      <c r="G24" s="20">
        <f>IF($A24="","",SUMIFS('Flight log'!$E$2:$E$1001,'Flight log'!$F$2:$F$1001,$A24,'Flight log'!$C$2:$C$1001,"&lt;&gt;",'Flight log'!$D$2:$D$1001,"&lt;&gt;",'Flight log'!$B$2:$B$1001,"&gt;"&amp;(TODAY()-90),'Flight log'!$B$2:$B$1001,"&lt;="&amp;TODAY())/60)</f>
      </c>
    </row>
    <row r="25" spans="1:7" x14ac:dyDescent="0.25">
      <c r="A25">
        <f>IF(Pilots!$A$22="","",Pilots!$A$22)</f>
      </c>
      <c r="B25" s="19">
        <f>IF($A25="","",COUNTIFS('Flight log'!$F$2:$F$1001,$A25,'Flight log'!$C$2:$C$1001,"&lt;&gt;",'Flight log'!$D$2:$D$1001,"&lt;&gt;",'Flight log'!$B$2:$B$1001,"&gt;"&amp;0,'Flight log'!$B$2:$B$1001,"&lt;="&amp;TODAY()))</f>
      </c>
      <c r="C25" s="20">
        <f>IF($A25="","",SUMIFS('Flight log'!$E$2:$E$1001,'Flight log'!$F$2:$F$1001,$A25,'Flight log'!$C$2:$C$1001,"&lt;&gt;",'Flight log'!$D$2:$D$1001,"&lt;&gt;",'Flight log'!$B$2:$B$1001,"&gt;"&amp;0,'Flight log'!$B$2:$B$1001,"&lt;="&amp;TODAY())/60)</f>
      </c>
      <c r="D25" s="19">
        <f>IF($A25="","",COUNTIFS('Flight log'!$F$2:$F$1001,$A25,'Flight log'!$C$2:$C$1001,"&lt;&gt;",'Flight log'!$D$2:$D$1001,"&lt;&gt;",'Flight log'!$B$2:$B$1001,"&gt;"&amp;EDATE(TODAY(),-12),'Flight log'!$B$2:$B$1001,"&lt;="&amp;TODAY()))</f>
      </c>
      <c r="E25" s="20">
        <f>IF($A25="","",SUMIFS('Flight log'!$E$2:$E$1001,'Flight log'!$F$2:$F$1001,$A25,'Flight log'!$C$2:$C$1001,"&lt;&gt;",'Flight log'!$D$2:$D$1001,"&lt;&gt;",'Flight log'!$B$2:$B$1001,"&gt;"&amp;EDATE(TODAY(),-12),'Flight log'!$B$2:$B$1001,"&lt;="&amp;TODAY())/60)</f>
      </c>
      <c r="F25" s="19">
        <f>IF($A25="","",COUNTIFS('Flight log'!$F$2:$F$1001,$A25,'Flight log'!$C$2:$C$1001,"&lt;&gt;",'Flight log'!$D$2:$D$1001,"&lt;&gt;",'Flight log'!$B$2:$B$1001,"&gt;"&amp;(TODAY()-90),'Flight log'!$B$2:$B$1001,"&lt;="&amp;TODAY()))</f>
      </c>
      <c r="G25" s="20">
        <f>IF($A25="","",SUMIFS('Flight log'!$E$2:$E$1001,'Flight log'!$F$2:$F$1001,$A25,'Flight log'!$C$2:$C$1001,"&lt;&gt;",'Flight log'!$D$2:$D$1001,"&lt;&gt;",'Flight log'!$B$2:$B$1001,"&gt;"&amp;(TODAY()-90),'Flight log'!$B$2:$B$1001,"&lt;="&amp;TODAY())/60)</f>
      </c>
    </row>
    <row r="26" spans="1:7" x14ac:dyDescent="0.25">
      <c r="A26">
        <f>IF(Pilots!$A$23="","",Pilots!$A$23)</f>
      </c>
      <c r="B26" s="19">
        <f>IF($A26="","",COUNTIFS('Flight log'!$F$2:$F$1001,$A26,'Flight log'!$C$2:$C$1001,"&lt;&gt;",'Flight log'!$D$2:$D$1001,"&lt;&gt;",'Flight log'!$B$2:$B$1001,"&gt;"&amp;0,'Flight log'!$B$2:$B$1001,"&lt;="&amp;TODAY()))</f>
      </c>
      <c r="C26" s="20">
        <f>IF($A26="","",SUMIFS('Flight log'!$E$2:$E$1001,'Flight log'!$F$2:$F$1001,$A26,'Flight log'!$C$2:$C$1001,"&lt;&gt;",'Flight log'!$D$2:$D$1001,"&lt;&gt;",'Flight log'!$B$2:$B$1001,"&gt;"&amp;0,'Flight log'!$B$2:$B$1001,"&lt;="&amp;TODAY())/60)</f>
      </c>
      <c r="D26" s="19">
        <f>IF($A26="","",COUNTIFS('Flight log'!$F$2:$F$1001,$A26,'Flight log'!$C$2:$C$1001,"&lt;&gt;",'Flight log'!$D$2:$D$1001,"&lt;&gt;",'Flight log'!$B$2:$B$1001,"&gt;"&amp;EDATE(TODAY(),-12),'Flight log'!$B$2:$B$1001,"&lt;="&amp;TODAY()))</f>
      </c>
      <c r="E26" s="20">
        <f>IF($A26="","",SUMIFS('Flight log'!$E$2:$E$1001,'Flight log'!$F$2:$F$1001,$A26,'Flight log'!$C$2:$C$1001,"&lt;&gt;",'Flight log'!$D$2:$D$1001,"&lt;&gt;",'Flight log'!$B$2:$B$1001,"&gt;"&amp;EDATE(TODAY(),-12),'Flight log'!$B$2:$B$1001,"&lt;="&amp;TODAY())/60)</f>
      </c>
      <c r="F26" s="19">
        <f>IF($A26="","",COUNTIFS('Flight log'!$F$2:$F$1001,$A26,'Flight log'!$C$2:$C$1001,"&lt;&gt;",'Flight log'!$D$2:$D$1001,"&lt;&gt;",'Flight log'!$B$2:$B$1001,"&gt;"&amp;(TODAY()-90),'Flight log'!$B$2:$B$1001,"&lt;="&amp;TODAY()))</f>
      </c>
      <c r="G26" s="20">
        <f>IF($A26="","",SUMIFS('Flight log'!$E$2:$E$1001,'Flight log'!$F$2:$F$1001,$A26,'Flight log'!$C$2:$C$1001,"&lt;&gt;",'Flight log'!$D$2:$D$1001,"&lt;&gt;",'Flight log'!$B$2:$B$1001,"&gt;"&amp;(TODAY()-90),'Flight log'!$B$2:$B$1001,"&lt;="&amp;TODAY())/60)</f>
      </c>
    </row>
    <row r="27" spans="1:7" x14ac:dyDescent="0.25">
      <c r="A27">
        <f>IF(Pilots!$A$24="","",Pilots!$A$24)</f>
      </c>
      <c r="B27" s="19">
        <f>IF($A27="","",COUNTIFS('Flight log'!$F$2:$F$1001,$A27,'Flight log'!$C$2:$C$1001,"&lt;&gt;",'Flight log'!$D$2:$D$1001,"&lt;&gt;",'Flight log'!$B$2:$B$1001,"&gt;"&amp;0,'Flight log'!$B$2:$B$1001,"&lt;="&amp;TODAY()))</f>
      </c>
      <c r="C27" s="20">
        <f>IF($A27="","",SUMIFS('Flight log'!$E$2:$E$1001,'Flight log'!$F$2:$F$1001,$A27,'Flight log'!$C$2:$C$1001,"&lt;&gt;",'Flight log'!$D$2:$D$1001,"&lt;&gt;",'Flight log'!$B$2:$B$1001,"&gt;"&amp;0,'Flight log'!$B$2:$B$1001,"&lt;="&amp;TODAY())/60)</f>
      </c>
      <c r="D27" s="19">
        <f>IF($A27="","",COUNTIFS('Flight log'!$F$2:$F$1001,$A27,'Flight log'!$C$2:$C$1001,"&lt;&gt;",'Flight log'!$D$2:$D$1001,"&lt;&gt;",'Flight log'!$B$2:$B$1001,"&gt;"&amp;EDATE(TODAY(),-12),'Flight log'!$B$2:$B$1001,"&lt;="&amp;TODAY()))</f>
      </c>
      <c r="E27" s="20">
        <f>IF($A27="","",SUMIFS('Flight log'!$E$2:$E$1001,'Flight log'!$F$2:$F$1001,$A27,'Flight log'!$C$2:$C$1001,"&lt;&gt;",'Flight log'!$D$2:$D$1001,"&lt;&gt;",'Flight log'!$B$2:$B$1001,"&gt;"&amp;EDATE(TODAY(),-12),'Flight log'!$B$2:$B$1001,"&lt;="&amp;TODAY())/60)</f>
      </c>
      <c r="F27" s="19">
        <f>IF($A27="","",COUNTIFS('Flight log'!$F$2:$F$1001,$A27,'Flight log'!$C$2:$C$1001,"&lt;&gt;",'Flight log'!$D$2:$D$1001,"&lt;&gt;",'Flight log'!$B$2:$B$1001,"&gt;"&amp;(TODAY()-90),'Flight log'!$B$2:$B$1001,"&lt;="&amp;TODAY()))</f>
      </c>
      <c r="G27" s="20">
        <f>IF($A27="","",SUMIFS('Flight log'!$E$2:$E$1001,'Flight log'!$F$2:$F$1001,$A27,'Flight log'!$C$2:$C$1001,"&lt;&gt;",'Flight log'!$D$2:$D$1001,"&lt;&gt;",'Flight log'!$B$2:$B$1001,"&gt;"&amp;(TODAY()-90),'Flight log'!$B$2:$B$1001,"&lt;="&amp;TODAY())/60)</f>
      </c>
    </row>
    <row r="28" spans="1:7" x14ac:dyDescent="0.25">
      <c r="A28">
        <f>IF(Pilots!$A$25="","",Pilots!$A$25)</f>
      </c>
      <c r="B28" s="19">
        <f>IF($A28="","",COUNTIFS('Flight log'!$F$2:$F$1001,$A28,'Flight log'!$C$2:$C$1001,"&lt;&gt;",'Flight log'!$D$2:$D$1001,"&lt;&gt;",'Flight log'!$B$2:$B$1001,"&gt;"&amp;0,'Flight log'!$B$2:$B$1001,"&lt;="&amp;TODAY()))</f>
      </c>
      <c r="C28" s="20">
        <f>IF($A28="","",SUMIFS('Flight log'!$E$2:$E$1001,'Flight log'!$F$2:$F$1001,$A28,'Flight log'!$C$2:$C$1001,"&lt;&gt;",'Flight log'!$D$2:$D$1001,"&lt;&gt;",'Flight log'!$B$2:$B$1001,"&gt;"&amp;0,'Flight log'!$B$2:$B$1001,"&lt;="&amp;TODAY())/60)</f>
      </c>
      <c r="D28" s="19">
        <f>IF($A28="","",COUNTIFS('Flight log'!$F$2:$F$1001,$A28,'Flight log'!$C$2:$C$1001,"&lt;&gt;",'Flight log'!$D$2:$D$1001,"&lt;&gt;",'Flight log'!$B$2:$B$1001,"&gt;"&amp;EDATE(TODAY(),-12),'Flight log'!$B$2:$B$1001,"&lt;="&amp;TODAY()))</f>
      </c>
      <c r="E28" s="20">
        <f>IF($A28="","",SUMIFS('Flight log'!$E$2:$E$1001,'Flight log'!$F$2:$F$1001,$A28,'Flight log'!$C$2:$C$1001,"&lt;&gt;",'Flight log'!$D$2:$D$1001,"&lt;&gt;",'Flight log'!$B$2:$B$1001,"&gt;"&amp;EDATE(TODAY(),-12),'Flight log'!$B$2:$B$1001,"&lt;="&amp;TODAY())/60)</f>
      </c>
      <c r="F28" s="19">
        <f>IF($A28="","",COUNTIFS('Flight log'!$F$2:$F$1001,$A28,'Flight log'!$C$2:$C$1001,"&lt;&gt;",'Flight log'!$D$2:$D$1001,"&lt;&gt;",'Flight log'!$B$2:$B$1001,"&gt;"&amp;(TODAY()-90),'Flight log'!$B$2:$B$1001,"&lt;="&amp;TODAY()))</f>
      </c>
      <c r="G28" s="20">
        <f>IF($A28="","",SUMIFS('Flight log'!$E$2:$E$1001,'Flight log'!$F$2:$F$1001,$A28,'Flight log'!$C$2:$C$1001,"&lt;&gt;",'Flight log'!$D$2:$D$1001,"&lt;&gt;",'Flight log'!$B$2:$B$1001,"&gt;"&amp;(TODAY()-90),'Flight log'!$B$2:$B$1001,"&lt;="&amp;TODAY())/60)</f>
      </c>
    </row>
    <row r="29" spans="1:7" x14ac:dyDescent="0.25">
      <c r="A29">
        <f>IF(Pilots!$A$26="","",Pilots!$A$26)</f>
      </c>
      <c r="B29" s="19">
        <f>IF($A29="","",COUNTIFS('Flight log'!$F$2:$F$1001,$A29,'Flight log'!$C$2:$C$1001,"&lt;&gt;",'Flight log'!$D$2:$D$1001,"&lt;&gt;",'Flight log'!$B$2:$B$1001,"&gt;"&amp;0,'Flight log'!$B$2:$B$1001,"&lt;="&amp;TODAY()))</f>
      </c>
      <c r="C29" s="20">
        <f>IF($A29="","",SUMIFS('Flight log'!$E$2:$E$1001,'Flight log'!$F$2:$F$1001,$A29,'Flight log'!$C$2:$C$1001,"&lt;&gt;",'Flight log'!$D$2:$D$1001,"&lt;&gt;",'Flight log'!$B$2:$B$1001,"&gt;"&amp;0,'Flight log'!$B$2:$B$1001,"&lt;="&amp;TODAY())/60)</f>
      </c>
      <c r="D29" s="19">
        <f>IF($A29="","",COUNTIFS('Flight log'!$F$2:$F$1001,$A29,'Flight log'!$C$2:$C$1001,"&lt;&gt;",'Flight log'!$D$2:$D$1001,"&lt;&gt;",'Flight log'!$B$2:$B$1001,"&gt;"&amp;EDATE(TODAY(),-12),'Flight log'!$B$2:$B$1001,"&lt;="&amp;TODAY()))</f>
      </c>
      <c r="E29" s="20">
        <f>IF($A29="","",SUMIFS('Flight log'!$E$2:$E$1001,'Flight log'!$F$2:$F$1001,$A29,'Flight log'!$C$2:$C$1001,"&lt;&gt;",'Flight log'!$D$2:$D$1001,"&lt;&gt;",'Flight log'!$B$2:$B$1001,"&gt;"&amp;EDATE(TODAY(),-12),'Flight log'!$B$2:$B$1001,"&lt;="&amp;TODAY())/60)</f>
      </c>
      <c r="F29" s="19">
        <f>IF($A29="","",COUNTIFS('Flight log'!$F$2:$F$1001,$A29,'Flight log'!$C$2:$C$1001,"&lt;&gt;",'Flight log'!$D$2:$D$1001,"&lt;&gt;",'Flight log'!$B$2:$B$1001,"&gt;"&amp;(TODAY()-90),'Flight log'!$B$2:$B$1001,"&lt;="&amp;TODAY()))</f>
      </c>
      <c r="G29" s="20">
        <f>IF($A29="","",SUMIFS('Flight log'!$E$2:$E$1001,'Flight log'!$F$2:$F$1001,$A29,'Flight log'!$C$2:$C$1001,"&lt;&gt;",'Flight log'!$D$2:$D$1001,"&lt;&gt;",'Flight log'!$B$2:$B$1001,"&gt;"&amp;(TODAY()-90),'Flight log'!$B$2:$B$1001,"&lt;="&amp;TODAY())/60)</f>
      </c>
    </row>
    <row r="30" spans="1:7" x14ac:dyDescent="0.25">
      <c r="A30">
        <f>IF(Pilots!$A$27="","",Pilots!$A$27)</f>
      </c>
      <c r="B30" s="19">
        <f>IF($A30="","",COUNTIFS('Flight log'!$F$2:$F$1001,$A30,'Flight log'!$C$2:$C$1001,"&lt;&gt;",'Flight log'!$D$2:$D$1001,"&lt;&gt;",'Flight log'!$B$2:$B$1001,"&gt;"&amp;0,'Flight log'!$B$2:$B$1001,"&lt;="&amp;TODAY()))</f>
      </c>
      <c r="C30" s="20">
        <f>IF($A30="","",SUMIFS('Flight log'!$E$2:$E$1001,'Flight log'!$F$2:$F$1001,$A30,'Flight log'!$C$2:$C$1001,"&lt;&gt;",'Flight log'!$D$2:$D$1001,"&lt;&gt;",'Flight log'!$B$2:$B$1001,"&gt;"&amp;0,'Flight log'!$B$2:$B$1001,"&lt;="&amp;TODAY())/60)</f>
      </c>
      <c r="D30" s="19">
        <f>IF($A30="","",COUNTIFS('Flight log'!$F$2:$F$1001,$A30,'Flight log'!$C$2:$C$1001,"&lt;&gt;",'Flight log'!$D$2:$D$1001,"&lt;&gt;",'Flight log'!$B$2:$B$1001,"&gt;"&amp;EDATE(TODAY(),-12),'Flight log'!$B$2:$B$1001,"&lt;="&amp;TODAY()))</f>
      </c>
      <c r="E30" s="20">
        <f>IF($A30="","",SUMIFS('Flight log'!$E$2:$E$1001,'Flight log'!$F$2:$F$1001,$A30,'Flight log'!$C$2:$C$1001,"&lt;&gt;",'Flight log'!$D$2:$D$1001,"&lt;&gt;",'Flight log'!$B$2:$B$1001,"&gt;"&amp;EDATE(TODAY(),-12),'Flight log'!$B$2:$B$1001,"&lt;="&amp;TODAY())/60)</f>
      </c>
      <c r="F30" s="19">
        <f>IF($A30="","",COUNTIFS('Flight log'!$F$2:$F$1001,$A30,'Flight log'!$C$2:$C$1001,"&lt;&gt;",'Flight log'!$D$2:$D$1001,"&lt;&gt;",'Flight log'!$B$2:$B$1001,"&gt;"&amp;(TODAY()-90),'Flight log'!$B$2:$B$1001,"&lt;="&amp;TODAY()))</f>
      </c>
      <c r="G30" s="20">
        <f>IF($A30="","",SUMIFS('Flight log'!$E$2:$E$1001,'Flight log'!$F$2:$F$1001,$A30,'Flight log'!$C$2:$C$1001,"&lt;&gt;",'Flight log'!$D$2:$D$1001,"&lt;&gt;",'Flight log'!$B$2:$B$1001,"&gt;"&amp;(TODAY()-90),'Flight log'!$B$2:$B$1001,"&lt;="&amp;TODAY())/60)</f>
      </c>
    </row>
    <row r="31" spans="1:7" x14ac:dyDescent="0.25">
      <c r="A31">
        <f>IF(Pilots!$A$28="","",Pilots!$A$28)</f>
      </c>
      <c r="B31" s="19">
        <f>IF($A31="","",COUNTIFS('Flight log'!$F$2:$F$1001,$A31,'Flight log'!$C$2:$C$1001,"&lt;&gt;",'Flight log'!$D$2:$D$1001,"&lt;&gt;",'Flight log'!$B$2:$B$1001,"&gt;"&amp;0,'Flight log'!$B$2:$B$1001,"&lt;="&amp;TODAY()))</f>
      </c>
      <c r="C31" s="20">
        <f>IF($A31="","",SUMIFS('Flight log'!$E$2:$E$1001,'Flight log'!$F$2:$F$1001,$A31,'Flight log'!$C$2:$C$1001,"&lt;&gt;",'Flight log'!$D$2:$D$1001,"&lt;&gt;",'Flight log'!$B$2:$B$1001,"&gt;"&amp;0,'Flight log'!$B$2:$B$1001,"&lt;="&amp;TODAY())/60)</f>
      </c>
      <c r="D31" s="19">
        <f>IF($A31="","",COUNTIFS('Flight log'!$F$2:$F$1001,$A31,'Flight log'!$C$2:$C$1001,"&lt;&gt;",'Flight log'!$D$2:$D$1001,"&lt;&gt;",'Flight log'!$B$2:$B$1001,"&gt;"&amp;EDATE(TODAY(),-12),'Flight log'!$B$2:$B$1001,"&lt;="&amp;TODAY()))</f>
      </c>
      <c r="E31" s="20">
        <f>IF($A31="","",SUMIFS('Flight log'!$E$2:$E$1001,'Flight log'!$F$2:$F$1001,$A31,'Flight log'!$C$2:$C$1001,"&lt;&gt;",'Flight log'!$D$2:$D$1001,"&lt;&gt;",'Flight log'!$B$2:$B$1001,"&gt;"&amp;EDATE(TODAY(),-12),'Flight log'!$B$2:$B$1001,"&lt;="&amp;TODAY())/60)</f>
      </c>
      <c r="F31" s="19">
        <f>IF($A31="","",COUNTIFS('Flight log'!$F$2:$F$1001,$A31,'Flight log'!$C$2:$C$1001,"&lt;&gt;",'Flight log'!$D$2:$D$1001,"&lt;&gt;",'Flight log'!$B$2:$B$1001,"&gt;"&amp;(TODAY()-90),'Flight log'!$B$2:$B$1001,"&lt;="&amp;TODAY()))</f>
      </c>
      <c r="G31" s="20">
        <f>IF($A31="","",SUMIFS('Flight log'!$E$2:$E$1001,'Flight log'!$F$2:$F$1001,$A31,'Flight log'!$C$2:$C$1001,"&lt;&gt;",'Flight log'!$D$2:$D$1001,"&lt;&gt;",'Flight log'!$B$2:$B$1001,"&gt;"&amp;(TODAY()-90),'Flight log'!$B$2:$B$1001,"&lt;="&amp;TODAY())/60)</f>
      </c>
    </row>
    <row r="32" spans="1:7" x14ac:dyDescent="0.25">
      <c r="A32">
        <f>IF(Pilots!$A$29="","",Pilots!$A$29)</f>
      </c>
      <c r="B32" s="19">
        <f>IF($A32="","",COUNTIFS('Flight log'!$F$2:$F$1001,$A32,'Flight log'!$C$2:$C$1001,"&lt;&gt;",'Flight log'!$D$2:$D$1001,"&lt;&gt;",'Flight log'!$B$2:$B$1001,"&gt;"&amp;0,'Flight log'!$B$2:$B$1001,"&lt;="&amp;TODAY()))</f>
      </c>
      <c r="C32" s="20">
        <f>IF($A32="","",SUMIFS('Flight log'!$E$2:$E$1001,'Flight log'!$F$2:$F$1001,$A32,'Flight log'!$C$2:$C$1001,"&lt;&gt;",'Flight log'!$D$2:$D$1001,"&lt;&gt;",'Flight log'!$B$2:$B$1001,"&gt;"&amp;0,'Flight log'!$B$2:$B$1001,"&lt;="&amp;TODAY())/60)</f>
      </c>
      <c r="D32" s="19">
        <f>IF($A32="","",COUNTIFS('Flight log'!$F$2:$F$1001,$A32,'Flight log'!$C$2:$C$1001,"&lt;&gt;",'Flight log'!$D$2:$D$1001,"&lt;&gt;",'Flight log'!$B$2:$B$1001,"&gt;"&amp;EDATE(TODAY(),-12),'Flight log'!$B$2:$B$1001,"&lt;="&amp;TODAY()))</f>
      </c>
      <c r="E32" s="20">
        <f>IF($A32="","",SUMIFS('Flight log'!$E$2:$E$1001,'Flight log'!$F$2:$F$1001,$A32,'Flight log'!$C$2:$C$1001,"&lt;&gt;",'Flight log'!$D$2:$D$1001,"&lt;&gt;",'Flight log'!$B$2:$B$1001,"&gt;"&amp;EDATE(TODAY(),-12),'Flight log'!$B$2:$B$1001,"&lt;="&amp;TODAY())/60)</f>
      </c>
      <c r="F32" s="19">
        <f>IF($A32="","",COUNTIFS('Flight log'!$F$2:$F$1001,$A32,'Flight log'!$C$2:$C$1001,"&lt;&gt;",'Flight log'!$D$2:$D$1001,"&lt;&gt;",'Flight log'!$B$2:$B$1001,"&gt;"&amp;(TODAY()-90),'Flight log'!$B$2:$B$1001,"&lt;="&amp;TODAY()))</f>
      </c>
      <c r="G32" s="20">
        <f>IF($A32="","",SUMIFS('Flight log'!$E$2:$E$1001,'Flight log'!$F$2:$F$1001,$A32,'Flight log'!$C$2:$C$1001,"&lt;&gt;",'Flight log'!$D$2:$D$1001,"&lt;&gt;",'Flight log'!$B$2:$B$1001,"&gt;"&amp;(TODAY()-90),'Flight log'!$B$2:$B$1001,"&lt;="&amp;TODAY())/60)</f>
      </c>
    </row>
    <row r="33" spans="1:7" x14ac:dyDescent="0.25">
      <c r="A33">
        <f>IF(Pilots!$A$30="","",Pilots!$A$30)</f>
      </c>
      <c r="B33" s="19">
        <f>IF($A33="","",COUNTIFS('Flight log'!$F$2:$F$1001,$A33,'Flight log'!$C$2:$C$1001,"&lt;&gt;",'Flight log'!$D$2:$D$1001,"&lt;&gt;",'Flight log'!$B$2:$B$1001,"&gt;"&amp;0,'Flight log'!$B$2:$B$1001,"&lt;="&amp;TODAY()))</f>
      </c>
      <c r="C33" s="20">
        <f>IF($A33="","",SUMIFS('Flight log'!$E$2:$E$1001,'Flight log'!$F$2:$F$1001,$A33,'Flight log'!$C$2:$C$1001,"&lt;&gt;",'Flight log'!$D$2:$D$1001,"&lt;&gt;",'Flight log'!$B$2:$B$1001,"&gt;"&amp;0,'Flight log'!$B$2:$B$1001,"&lt;="&amp;TODAY())/60)</f>
      </c>
      <c r="D33" s="19">
        <f>IF($A33="","",COUNTIFS('Flight log'!$F$2:$F$1001,$A33,'Flight log'!$C$2:$C$1001,"&lt;&gt;",'Flight log'!$D$2:$D$1001,"&lt;&gt;",'Flight log'!$B$2:$B$1001,"&gt;"&amp;EDATE(TODAY(),-12),'Flight log'!$B$2:$B$1001,"&lt;="&amp;TODAY()))</f>
      </c>
      <c r="E33" s="20">
        <f>IF($A33="","",SUMIFS('Flight log'!$E$2:$E$1001,'Flight log'!$F$2:$F$1001,$A33,'Flight log'!$C$2:$C$1001,"&lt;&gt;",'Flight log'!$D$2:$D$1001,"&lt;&gt;",'Flight log'!$B$2:$B$1001,"&gt;"&amp;EDATE(TODAY(),-12),'Flight log'!$B$2:$B$1001,"&lt;="&amp;TODAY())/60)</f>
      </c>
      <c r="F33" s="19">
        <f>IF($A33="","",COUNTIFS('Flight log'!$F$2:$F$1001,$A33,'Flight log'!$C$2:$C$1001,"&lt;&gt;",'Flight log'!$D$2:$D$1001,"&lt;&gt;",'Flight log'!$B$2:$B$1001,"&gt;"&amp;(TODAY()-90),'Flight log'!$B$2:$B$1001,"&lt;="&amp;TODAY()))</f>
      </c>
      <c r="G33" s="20">
        <f>IF($A33="","",SUMIFS('Flight log'!$E$2:$E$1001,'Flight log'!$F$2:$F$1001,$A33,'Flight log'!$C$2:$C$1001,"&lt;&gt;",'Flight log'!$D$2:$D$1001,"&lt;&gt;",'Flight log'!$B$2:$B$1001,"&gt;"&amp;(TODAY()-90),'Flight log'!$B$2:$B$1001,"&lt;="&amp;TODAY())/60)</f>
      </c>
    </row>
    <row r="34" spans="1:7" x14ac:dyDescent="0.25">
      <c r="A34">
        <f>IF(Pilots!$A$31="","",Pilots!$A$31)</f>
      </c>
      <c r="B34" s="19">
        <f>IF($A34="","",COUNTIFS('Flight log'!$F$2:$F$1001,$A34,'Flight log'!$C$2:$C$1001,"&lt;&gt;",'Flight log'!$D$2:$D$1001,"&lt;&gt;",'Flight log'!$B$2:$B$1001,"&gt;"&amp;0,'Flight log'!$B$2:$B$1001,"&lt;="&amp;TODAY()))</f>
      </c>
      <c r="C34" s="20">
        <f>IF($A34="","",SUMIFS('Flight log'!$E$2:$E$1001,'Flight log'!$F$2:$F$1001,$A34,'Flight log'!$C$2:$C$1001,"&lt;&gt;",'Flight log'!$D$2:$D$1001,"&lt;&gt;",'Flight log'!$B$2:$B$1001,"&gt;"&amp;0,'Flight log'!$B$2:$B$1001,"&lt;="&amp;TODAY())/60)</f>
      </c>
      <c r="D34" s="19">
        <f>IF($A34="","",COUNTIFS('Flight log'!$F$2:$F$1001,$A34,'Flight log'!$C$2:$C$1001,"&lt;&gt;",'Flight log'!$D$2:$D$1001,"&lt;&gt;",'Flight log'!$B$2:$B$1001,"&gt;"&amp;EDATE(TODAY(),-12),'Flight log'!$B$2:$B$1001,"&lt;="&amp;TODAY()))</f>
      </c>
      <c r="E34" s="20">
        <f>IF($A34="","",SUMIFS('Flight log'!$E$2:$E$1001,'Flight log'!$F$2:$F$1001,$A34,'Flight log'!$C$2:$C$1001,"&lt;&gt;",'Flight log'!$D$2:$D$1001,"&lt;&gt;",'Flight log'!$B$2:$B$1001,"&gt;"&amp;EDATE(TODAY(),-12),'Flight log'!$B$2:$B$1001,"&lt;="&amp;TODAY())/60)</f>
      </c>
      <c r="F34" s="19">
        <f>IF($A34="","",COUNTIFS('Flight log'!$F$2:$F$1001,$A34,'Flight log'!$C$2:$C$1001,"&lt;&gt;",'Flight log'!$D$2:$D$1001,"&lt;&gt;",'Flight log'!$B$2:$B$1001,"&gt;"&amp;(TODAY()-90),'Flight log'!$B$2:$B$1001,"&lt;="&amp;TODAY()))</f>
      </c>
      <c r="G34" s="20">
        <f>IF($A34="","",SUMIFS('Flight log'!$E$2:$E$1001,'Flight log'!$F$2:$F$1001,$A34,'Flight log'!$C$2:$C$1001,"&lt;&gt;",'Flight log'!$D$2:$D$1001,"&lt;&gt;",'Flight log'!$B$2:$B$1001,"&gt;"&amp;(TODAY()-90),'Flight log'!$B$2:$B$1001,"&lt;="&amp;TODAY())/60)</f>
      </c>
    </row>
    <row r="35" spans="1:7" x14ac:dyDescent="0.25">
      <c r="A35">
        <f>IF(Pilots!$A$32="","",Pilots!$A$32)</f>
      </c>
      <c r="B35" s="19">
        <f>IF($A35="","",COUNTIFS('Flight log'!$F$2:$F$1001,$A35,'Flight log'!$C$2:$C$1001,"&lt;&gt;",'Flight log'!$D$2:$D$1001,"&lt;&gt;",'Flight log'!$B$2:$B$1001,"&gt;"&amp;0,'Flight log'!$B$2:$B$1001,"&lt;="&amp;TODAY()))</f>
      </c>
      <c r="C35" s="20">
        <f>IF($A35="","",SUMIFS('Flight log'!$E$2:$E$1001,'Flight log'!$F$2:$F$1001,$A35,'Flight log'!$C$2:$C$1001,"&lt;&gt;",'Flight log'!$D$2:$D$1001,"&lt;&gt;",'Flight log'!$B$2:$B$1001,"&gt;"&amp;0,'Flight log'!$B$2:$B$1001,"&lt;="&amp;TODAY())/60)</f>
      </c>
      <c r="D35" s="19">
        <f>IF($A35="","",COUNTIFS('Flight log'!$F$2:$F$1001,$A35,'Flight log'!$C$2:$C$1001,"&lt;&gt;",'Flight log'!$D$2:$D$1001,"&lt;&gt;",'Flight log'!$B$2:$B$1001,"&gt;"&amp;EDATE(TODAY(),-12),'Flight log'!$B$2:$B$1001,"&lt;="&amp;TODAY()))</f>
      </c>
      <c r="E35" s="20">
        <f>IF($A35="","",SUMIFS('Flight log'!$E$2:$E$1001,'Flight log'!$F$2:$F$1001,$A35,'Flight log'!$C$2:$C$1001,"&lt;&gt;",'Flight log'!$D$2:$D$1001,"&lt;&gt;",'Flight log'!$B$2:$B$1001,"&gt;"&amp;EDATE(TODAY(),-12),'Flight log'!$B$2:$B$1001,"&lt;="&amp;TODAY())/60)</f>
      </c>
      <c r="F35" s="19">
        <f>IF($A35="","",COUNTIFS('Flight log'!$F$2:$F$1001,$A35,'Flight log'!$C$2:$C$1001,"&lt;&gt;",'Flight log'!$D$2:$D$1001,"&lt;&gt;",'Flight log'!$B$2:$B$1001,"&gt;"&amp;(TODAY()-90),'Flight log'!$B$2:$B$1001,"&lt;="&amp;TODAY()))</f>
      </c>
      <c r="G35" s="20">
        <f>IF($A35="","",SUMIFS('Flight log'!$E$2:$E$1001,'Flight log'!$F$2:$F$1001,$A35,'Flight log'!$C$2:$C$1001,"&lt;&gt;",'Flight log'!$D$2:$D$1001,"&lt;&gt;",'Flight log'!$B$2:$B$1001,"&gt;"&amp;(TODAY()-90),'Flight log'!$B$2:$B$1001,"&lt;="&amp;TODAY())/60)</f>
      </c>
    </row>
    <row r="36" spans="1:7" x14ac:dyDescent="0.25">
      <c r="A36">
        <f>IF(Pilots!$A$33="","",Pilots!$A$33)</f>
      </c>
      <c r="B36" s="19">
        <f>IF($A36="","",COUNTIFS('Flight log'!$F$2:$F$1001,$A36,'Flight log'!$C$2:$C$1001,"&lt;&gt;",'Flight log'!$D$2:$D$1001,"&lt;&gt;",'Flight log'!$B$2:$B$1001,"&gt;"&amp;0,'Flight log'!$B$2:$B$1001,"&lt;="&amp;TODAY()))</f>
      </c>
      <c r="C36" s="20">
        <f>IF($A36="","",SUMIFS('Flight log'!$E$2:$E$1001,'Flight log'!$F$2:$F$1001,$A36,'Flight log'!$C$2:$C$1001,"&lt;&gt;",'Flight log'!$D$2:$D$1001,"&lt;&gt;",'Flight log'!$B$2:$B$1001,"&gt;"&amp;0,'Flight log'!$B$2:$B$1001,"&lt;="&amp;TODAY())/60)</f>
      </c>
      <c r="D36" s="19">
        <f>IF($A36="","",COUNTIFS('Flight log'!$F$2:$F$1001,$A36,'Flight log'!$C$2:$C$1001,"&lt;&gt;",'Flight log'!$D$2:$D$1001,"&lt;&gt;",'Flight log'!$B$2:$B$1001,"&gt;"&amp;EDATE(TODAY(),-12),'Flight log'!$B$2:$B$1001,"&lt;="&amp;TODAY()))</f>
      </c>
      <c r="E36" s="20">
        <f>IF($A36="","",SUMIFS('Flight log'!$E$2:$E$1001,'Flight log'!$F$2:$F$1001,$A36,'Flight log'!$C$2:$C$1001,"&lt;&gt;",'Flight log'!$D$2:$D$1001,"&lt;&gt;",'Flight log'!$B$2:$B$1001,"&gt;"&amp;EDATE(TODAY(),-12),'Flight log'!$B$2:$B$1001,"&lt;="&amp;TODAY())/60)</f>
      </c>
      <c r="F36" s="19">
        <f>IF($A36="","",COUNTIFS('Flight log'!$F$2:$F$1001,$A36,'Flight log'!$C$2:$C$1001,"&lt;&gt;",'Flight log'!$D$2:$D$1001,"&lt;&gt;",'Flight log'!$B$2:$B$1001,"&gt;"&amp;(TODAY()-90),'Flight log'!$B$2:$B$1001,"&lt;="&amp;TODAY()))</f>
      </c>
      <c r="G36" s="20">
        <f>IF($A36="","",SUMIFS('Flight log'!$E$2:$E$1001,'Flight log'!$F$2:$F$1001,$A36,'Flight log'!$C$2:$C$1001,"&lt;&gt;",'Flight log'!$D$2:$D$1001,"&lt;&gt;",'Flight log'!$B$2:$B$1001,"&gt;"&amp;(TODAY()-90),'Flight log'!$B$2:$B$1001,"&lt;="&amp;TODAY())/60)</f>
      </c>
    </row>
    <row r="37" spans="1:7" x14ac:dyDescent="0.25">
      <c r="A37">
        <f>IF(Pilots!$A$34="","",Pilots!$A$34)</f>
      </c>
      <c r="B37" s="19">
        <f>IF($A37="","",COUNTIFS('Flight log'!$F$2:$F$1001,$A37,'Flight log'!$C$2:$C$1001,"&lt;&gt;",'Flight log'!$D$2:$D$1001,"&lt;&gt;",'Flight log'!$B$2:$B$1001,"&gt;"&amp;0,'Flight log'!$B$2:$B$1001,"&lt;="&amp;TODAY()))</f>
      </c>
      <c r="C37" s="20">
        <f>IF($A37="","",SUMIFS('Flight log'!$E$2:$E$1001,'Flight log'!$F$2:$F$1001,$A37,'Flight log'!$C$2:$C$1001,"&lt;&gt;",'Flight log'!$D$2:$D$1001,"&lt;&gt;",'Flight log'!$B$2:$B$1001,"&gt;"&amp;0,'Flight log'!$B$2:$B$1001,"&lt;="&amp;TODAY())/60)</f>
      </c>
      <c r="D37" s="19">
        <f>IF($A37="","",COUNTIFS('Flight log'!$F$2:$F$1001,$A37,'Flight log'!$C$2:$C$1001,"&lt;&gt;",'Flight log'!$D$2:$D$1001,"&lt;&gt;",'Flight log'!$B$2:$B$1001,"&gt;"&amp;EDATE(TODAY(),-12),'Flight log'!$B$2:$B$1001,"&lt;="&amp;TODAY()))</f>
      </c>
      <c r="E37" s="20">
        <f>IF($A37="","",SUMIFS('Flight log'!$E$2:$E$1001,'Flight log'!$F$2:$F$1001,$A37,'Flight log'!$C$2:$C$1001,"&lt;&gt;",'Flight log'!$D$2:$D$1001,"&lt;&gt;",'Flight log'!$B$2:$B$1001,"&gt;"&amp;EDATE(TODAY(),-12),'Flight log'!$B$2:$B$1001,"&lt;="&amp;TODAY())/60)</f>
      </c>
      <c r="F37" s="19">
        <f>IF($A37="","",COUNTIFS('Flight log'!$F$2:$F$1001,$A37,'Flight log'!$C$2:$C$1001,"&lt;&gt;",'Flight log'!$D$2:$D$1001,"&lt;&gt;",'Flight log'!$B$2:$B$1001,"&gt;"&amp;(TODAY()-90),'Flight log'!$B$2:$B$1001,"&lt;="&amp;TODAY()))</f>
      </c>
      <c r="G37" s="20">
        <f>IF($A37="","",SUMIFS('Flight log'!$E$2:$E$1001,'Flight log'!$F$2:$F$1001,$A37,'Flight log'!$C$2:$C$1001,"&lt;&gt;",'Flight log'!$D$2:$D$1001,"&lt;&gt;",'Flight log'!$B$2:$B$1001,"&gt;"&amp;(TODAY()-90),'Flight log'!$B$2:$B$1001,"&lt;="&amp;TODAY())/60)</f>
      </c>
    </row>
    <row r="38" spans="1:7" x14ac:dyDescent="0.25">
      <c r="A38">
        <f>IF(Pilots!$A$35="","",Pilots!$A$35)</f>
      </c>
      <c r="B38" s="19">
        <f>IF($A38="","",COUNTIFS('Flight log'!$F$2:$F$1001,$A38,'Flight log'!$C$2:$C$1001,"&lt;&gt;",'Flight log'!$D$2:$D$1001,"&lt;&gt;",'Flight log'!$B$2:$B$1001,"&gt;"&amp;0,'Flight log'!$B$2:$B$1001,"&lt;="&amp;TODAY()))</f>
      </c>
      <c r="C38" s="20">
        <f>IF($A38="","",SUMIFS('Flight log'!$E$2:$E$1001,'Flight log'!$F$2:$F$1001,$A38,'Flight log'!$C$2:$C$1001,"&lt;&gt;",'Flight log'!$D$2:$D$1001,"&lt;&gt;",'Flight log'!$B$2:$B$1001,"&gt;"&amp;0,'Flight log'!$B$2:$B$1001,"&lt;="&amp;TODAY())/60)</f>
      </c>
      <c r="D38" s="19">
        <f>IF($A38="","",COUNTIFS('Flight log'!$F$2:$F$1001,$A38,'Flight log'!$C$2:$C$1001,"&lt;&gt;",'Flight log'!$D$2:$D$1001,"&lt;&gt;",'Flight log'!$B$2:$B$1001,"&gt;"&amp;EDATE(TODAY(),-12),'Flight log'!$B$2:$B$1001,"&lt;="&amp;TODAY()))</f>
      </c>
      <c r="E38" s="20">
        <f>IF($A38="","",SUMIFS('Flight log'!$E$2:$E$1001,'Flight log'!$F$2:$F$1001,$A38,'Flight log'!$C$2:$C$1001,"&lt;&gt;",'Flight log'!$D$2:$D$1001,"&lt;&gt;",'Flight log'!$B$2:$B$1001,"&gt;"&amp;EDATE(TODAY(),-12),'Flight log'!$B$2:$B$1001,"&lt;="&amp;TODAY())/60)</f>
      </c>
      <c r="F38" s="19">
        <f>IF($A38="","",COUNTIFS('Flight log'!$F$2:$F$1001,$A38,'Flight log'!$C$2:$C$1001,"&lt;&gt;",'Flight log'!$D$2:$D$1001,"&lt;&gt;",'Flight log'!$B$2:$B$1001,"&gt;"&amp;(TODAY()-90),'Flight log'!$B$2:$B$1001,"&lt;="&amp;TODAY()))</f>
      </c>
      <c r="G38" s="20">
        <f>IF($A38="","",SUMIFS('Flight log'!$E$2:$E$1001,'Flight log'!$F$2:$F$1001,$A38,'Flight log'!$C$2:$C$1001,"&lt;&gt;",'Flight log'!$D$2:$D$1001,"&lt;&gt;",'Flight log'!$B$2:$B$1001,"&gt;"&amp;(TODAY()-90),'Flight log'!$B$2:$B$1001,"&lt;="&amp;TODAY())/60)</f>
      </c>
    </row>
    <row r="39" spans="1:7" x14ac:dyDescent="0.25">
      <c r="A39">
        <f>IF(Pilots!$A$36="","",Pilots!$A$36)</f>
      </c>
      <c r="B39" s="19">
        <f>IF($A39="","",COUNTIFS('Flight log'!$F$2:$F$1001,$A39,'Flight log'!$C$2:$C$1001,"&lt;&gt;",'Flight log'!$D$2:$D$1001,"&lt;&gt;",'Flight log'!$B$2:$B$1001,"&gt;"&amp;0,'Flight log'!$B$2:$B$1001,"&lt;="&amp;TODAY()))</f>
      </c>
      <c r="C39" s="20">
        <f>IF($A39="","",SUMIFS('Flight log'!$E$2:$E$1001,'Flight log'!$F$2:$F$1001,$A39,'Flight log'!$C$2:$C$1001,"&lt;&gt;",'Flight log'!$D$2:$D$1001,"&lt;&gt;",'Flight log'!$B$2:$B$1001,"&gt;"&amp;0,'Flight log'!$B$2:$B$1001,"&lt;="&amp;TODAY())/60)</f>
      </c>
      <c r="D39" s="19">
        <f>IF($A39="","",COUNTIFS('Flight log'!$F$2:$F$1001,$A39,'Flight log'!$C$2:$C$1001,"&lt;&gt;",'Flight log'!$D$2:$D$1001,"&lt;&gt;",'Flight log'!$B$2:$B$1001,"&gt;"&amp;EDATE(TODAY(),-12),'Flight log'!$B$2:$B$1001,"&lt;="&amp;TODAY()))</f>
      </c>
      <c r="E39" s="20">
        <f>IF($A39="","",SUMIFS('Flight log'!$E$2:$E$1001,'Flight log'!$F$2:$F$1001,$A39,'Flight log'!$C$2:$C$1001,"&lt;&gt;",'Flight log'!$D$2:$D$1001,"&lt;&gt;",'Flight log'!$B$2:$B$1001,"&gt;"&amp;EDATE(TODAY(),-12),'Flight log'!$B$2:$B$1001,"&lt;="&amp;TODAY())/60)</f>
      </c>
      <c r="F39" s="19">
        <f>IF($A39="","",COUNTIFS('Flight log'!$F$2:$F$1001,$A39,'Flight log'!$C$2:$C$1001,"&lt;&gt;",'Flight log'!$D$2:$D$1001,"&lt;&gt;",'Flight log'!$B$2:$B$1001,"&gt;"&amp;(TODAY()-90),'Flight log'!$B$2:$B$1001,"&lt;="&amp;TODAY()))</f>
      </c>
      <c r="G39" s="20">
        <f>IF($A39="","",SUMIFS('Flight log'!$E$2:$E$1001,'Flight log'!$F$2:$F$1001,$A39,'Flight log'!$C$2:$C$1001,"&lt;&gt;",'Flight log'!$D$2:$D$1001,"&lt;&gt;",'Flight log'!$B$2:$B$1001,"&gt;"&amp;(TODAY()-90),'Flight log'!$B$2:$B$1001,"&lt;="&amp;TODAY())/60)</f>
      </c>
    </row>
    <row r="40" spans="1:7" x14ac:dyDescent="0.25">
      <c r="A40">
        <f>IF(Pilots!$A$37="","",Pilots!$A$37)</f>
      </c>
      <c r="B40" s="19">
        <f>IF($A40="","",COUNTIFS('Flight log'!$F$2:$F$1001,$A40,'Flight log'!$C$2:$C$1001,"&lt;&gt;",'Flight log'!$D$2:$D$1001,"&lt;&gt;",'Flight log'!$B$2:$B$1001,"&gt;"&amp;0,'Flight log'!$B$2:$B$1001,"&lt;="&amp;TODAY()))</f>
      </c>
      <c r="C40" s="20">
        <f>IF($A40="","",SUMIFS('Flight log'!$E$2:$E$1001,'Flight log'!$F$2:$F$1001,$A40,'Flight log'!$C$2:$C$1001,"&lt;&gt;",'Flight log'!$D$2:$D$1001,"&lt;&gt;",'Flight log'!$B$2:$B$1001,"&gt;"&amp;0,'Flight log'!$B$2:$B$1001,"&lt;="&amp;TODAY())/60)</f>
      </c>
      <c r="D40" s="19">
        <f>IF($A40="","",COUNTIFS('Flight log'!$F$2:$F$1001,$A40,'Flight log'!$C$2:$C$1001,"&lt;&gt;",'Flight log'!$D$2:$D$1001,"&lt;&gt;",'Flight log'!$B$2:$B$1001,"&gt;"&amp;EDATE(TODAY(),-12),'Flight log'!$B$2:$B$1001,"&lt;="&amp;TODAY()))</f>
      </c>
      <c r="E40" s="20">
        <f>IF($A40="","",SUMIFS('Flight log'!$E$2:$E$1001,'Flight log'!$F$2:$F$1001,$A40,'Flight log'!$C$2:$C$1001,"&lt;&gt;",'Flight log'!$D$2:$D$1001,"&lt;&gt;",'Flight log'!$B$2:$B$1001,"&gt;"&amp;EDATE(TODAY(),-12),'Flight log'!$B$2:$B$1001,"&lt;="&amp;TODAY())/60)</f>
      </c>
      <c r="F40" s="19">
        <f>IF($A40="","",COUNTIFS('Flight log'!$F$2:$F$1001,$A40,'Flight log'!$C$2:$C$1001,"&lt;&gt;",'Flight log'!$D$2:$D$1001,"&lt;&gt;",'Flight log'!$B$2:$B$1001,"&gt;"&amp;(TODAY()-90),'Flight log'!$B$2:$B$1001,"&lt;="&amp;TODAY()))</f>
      </c>
      <c r="G40" s="20">
        <f>IF($A40="","",SUMIFS('Flight log'!$E$2:$E$1001,'Flight log'!$F$2:$F$1001,$A40,'Flight log'!$C$2:$C$1001,"&lt;&gt;",'Flight log'!$D$2:$D$1001,"&lt;&gt;",'Flight log'!$B$2:$B$1001,"&gt;"&amp;(TODAY()-90),'Flight log'!$B$2:$B$1001,"&lt;="&amp;TODAY())/60)</f>
      </c>
    </row>
    <row r="41" spans="1:7" x14ac:dyDescent="0.25">
      <c r="A41">
        <f>IF(Pilots!$A$38="","",Pilots!$A$38)</f>
      </c>
      <c r="B41" s="19">
        <f>IF($A41="","",COUNTIFS('Flight log'!$F$2:$F$1001,$A41,'Flight log'!$C$2:$C$1001,"&lt;&gt;",'Flight log'!$D$2:$D$1001,"&lt;&gt;",'Flight log'!$B$2:$B$1001,"&gt;"&amp;0,'Flight log'!$B$2:$B$1001,"&lt;="&amp;TODAY()))</f>
      </c>
      <c r="C41" s="20">
        <f>IF($A41="","",SUMIFS('Flight log'!$E$2:$E$1001,'Flight log'!$F$2:$F$1001,$A41,'Flight log'!$C$2:$C$1001,"&lt;&gt;",'Flight log'!$D$2:$D$1001,"&lt;&gt;",'Flight log'!$B$2:$B$1001,"&gt;"&amp;0,'Flight log'!$B$2:$B$1001,"&lt;="&amp;TODAY())/60)</f>
      </c>
      <c r="D41" s="19">
        <f>IF($A41="","",COUNTIFS('Flight log'!$F$2:$F$1001,$A41,'Flight log'!$C$2:$C$1001,"&lt;&gt;",'Flight log'!$D$2:$D$1001,"&lt;&gt;",'Flight log'!$B$2:$B$1001,"&gt;"&amp;EDATE(TODAY(),-12),'Flight log'!$B$2:$B$1001,"&lt;="&amp;TODAY()))</f>
      </c>
      <c r="E41" s="20">
        <f>IF($A41="","",SUMIFS('Flight log'!$E$2:$E$1001,'Flight log'!$F$2:$F$1001,$A41,'Flight log'!$C$2:$C$1001,"&lt;&gt;",'Flight log'!$D$2:$D$1001,"&lt;&gt;",'Flight log'!$B$2:$B$1001,"&gt;"&amp;EDATE(TODAY(),-12),'Flight log'!$B$2:$B$1001,"&lt;="&amp;TODAY())/60)</f>
      </c>
      <c r="F41" s="19">
        <f>IF($A41="","",COUNTIFS('Flight log'!$F$2:$F$1001,$A41,'Flight log'!$C$2:$C$1001,"&lt;&gt;",'Flight log'!$D$2:$D$1001,"&lt;&gt;",'Flight log'!$B$2:$B$1001,"&gt;"&amp;(TODAY()-90),'Flight log'!$B$2:$B$1001,"&lt;="&amp;TODAY()))</f>
      </c>
      <c r="G41" s="20">
        <f>IF($A41="","",SUMIFS('Flight log'!$E$2:$E$1001,'Flight log'!$F$2:$F$1001,$A41,'Flight log'!$C$2:$C$1001,"&lt;&gt;",'Flight log'!$D$2:$D$1001,"&lt;&gt;",'Flight log'!$B$2:$B$1001,"&gt;"&amp;(TODAY()-90),'Flight log'!$B$2:$B$1001,"&lt;="&amp;TODAY())/60)</f>
      </c>
    </row>
    <row r="42" spans="1:7" x14ac:dyDescent="0.25">
      <c r="A42">
        <f>IF(Pilots!$A$39="","",Pilots!$A$39)</f>
      </c>
      <c r="B42" s="19">
        <f>IF($A42="","",COUNTIFS('Flight log'!$F$2:$F$1001,$A42,'Flight log'!$C$2:$C$1001,"&lt;&gt;",'Flight log'!$D$2:$D$1001,"&lt;&gt;",'Flight log'!$B$2:$B$1001,"&gt;"&amp;0,'Flight log'!$B$2:$B$1001,"&lt;="&amp;TODAY()))</f>
      </c>
      <c r="C42" s="20">
        <f>IF($A42="","",SUMIFS('Flight log'!$E$2:$E$1001,'Flight log'!$F$2:$F$1001,$A42,'Flight log'!$C$2:$C$1001,"&lt;&gt;",'Flight log'!$D$2:$D$1001,"&lt;&gt;",'Flight log'!$B$2:$B$1001,"&gt;"&amp;0,'Flight log'!$B$2:$B$1001,"&lt;="&amp;TODAY())/60)</f>
      </c>
      <c r="D42" s="19">
        <f>IF($A42="","",COUNTIFS('Flight log'!$F$2:$F$1001,$A42,'Flight log'!$C$2:$C$1001,"&lt;&gt;",'Flight log'!$D$2:$D$1001,"&lt;&gt;",'Flight log'!$B$2:$B$1001,"&gt;"&amp;EDATE(TODAY(),-12),'Flight log'!$B$2:$B$1001,"&lt;="&amp;TODAY()))</f>
      </c>
      <c r="E42" s="20">
        <f>IF($A42="","",SUMIFS('Flight log'!$E$2:$E$1001,'Flight log'!$F$2:$F$1001,$A42,'Flight log'!$C$2:$C$1001,"&lt;&gt;",'Flight log'!$D$2:$D$1001,"&lt;&gt;",'Flight log'!$B$2:$B$1001,"&gt;"&amp;EDATE(TODAY(),-12),'Flight log'!$B$2:$B$1001,"&lt;="&amp;TODAY())/60)</f>
      </c>
      <c r="F42" s="19">
        <f>IF($A42="","",COUNTIFS('Flight log'!$F$2:$F$1001,$A42,'Flight log'!$C$2:$C$1001,"&lt;&gt;",'Flight log'!$D$2:$D$1001,"&lt;&gt;",'Flight log'!$B$2:$B$1001,"&gt;"&amp;(TODAY()-90),'Flight log'!$B$2:$B$1001,"&lt;="&amp;TODAY()))</f>
      </c>
      <c r="G42" s="20">
        <f>IF($A42="","",SUMIFS('Flight log'!$E$2:$E$1001,'Flight log'!$F$2:$F$1001,$A42,'Flight log'!$C$2:$C$1001,"&lt;&gt;",'Flight log'!$D$2:$D$1001,"&lt;&gt;",'Flight log'!$B$2:$B$1001,"&gt;"&amp;(TODAY()-90),'Flight log'!$B$2:$B$1001,"&lt;="&amp;TODAY())/60)</f>
      </c>
    </row>
    <row r="43" spans="1:7" x14ac:dyDescent="0.25">
      <c r="A43">
        <f>IF(Pilots!$A$40="","",Pilots!$A$40)</f>
      </c>
      <c r="B43" s="19">
        <f>IF($A43="","",COUNTIFS('Flight log'!$F$2:$F$1001,$A43,'Flight log'!$C$2:$C$1001,"&lt;&gt;",'Flight log'!$D$2:$D$1001,"&lt;&gt;",'Flight log'!$B$2:$B$1001,"&gt;"&amp;0,'Flight log'!$B$2:$B$1001,"&lt;="&amp;TODAY()))</f>
      </c>
      <c r="C43" s="20">
        <f>IF($A43="","",SUMIFS('Flight log'!$E$2:$E$1001,'Flight log'!$F$2:$F$1001,$A43,'Flight log'!$C$2:$C$1001,"&lt;&gt;",'Flight log'!$D$2:$D$1001,"&lt;&gt;",'Flight log'!$B$2:$B$1001,"&gt;"&amp;0,'Flight log'!$B$2:$B$1001,"&lt;="&amp;TODAY())/60)</f>
      </c>
      <c r="D43" s="19">
        <f>IF($A43="","",COUNTIFS('Flight log'!$F$2:$F$1001,$A43,'Flight log'!$C$2:$C$1001,"&lt;&gt;",'Flight log'!$D$2:$D$1001,"&lt;&gt;",'Flight log'!$B$2:$B$1001,"&gt;"&amp;EDATE(TODAY(),-12),'Flight log'!$B$2:$B$1001,"&lt;="&amp;TODAY()))</f>
      </c>
      <c r="E43" s="20">
        <f>IF($A43="","",SUMIFS('Flight log'!$E$2:$E$1001,'Flight log'!$F$2:$F$1001,$A43,'Flight log'!$C$2:$C$1001,"&lt;&gt;",'Flight log'!$D$2:$D$1001,"&lt;&gt;",'Flight log'!$B$2:$B$1001,"&gt;"&amp;EDATE(TODAY(),-12),'Flight log'!$B$2:$B$1001,"&lt;="&amp;TODAY())/60)</f>
      </c>
      <c r="F43" s="19">
        <f>IF($A43="","",COUNTIFS('Flight log'!$F$2:$F$1001,$A43,'Flight log'!$C$2:$C$1001,"&lt;&gt;",'Flight log'!$D$2:$D$1001,"&lt;&gt;",'Flight log'!$B$2:$B$1001,"&gt;"&amp;(TODAY()-90),'Flight log'!$B$2:$B$1001,"&lt;="&amp;TODAY()))</f>
      </c>
      <c r="G43" s="20">
        <f>IF($A43="","",SUMIFS('Flight log'!$E$2:$E$1001,'Flight log'!$F$2:$F$1001,$A43,'Flight log'!$C$2:$C$1001,"&lt;&gt;",'Flight log'!$D$2:$D$1001,"&lt;&gt;",'Flight log'!$B$2:$B$1001,"&gt;"&amp;(TODAY()-90),'Flight log'!$B$2:$B$1001,"&lt;="&amp;TODAY())/60)</f>
      </c>
    </row>
    <row r="44" spans="1:7" x14ac:dyDescent="0.25">
      <c r="A44">
        <f>IF(Pilots!$A$41="","",Pilots!$A$41)</f>
      </c>
      <c r="B44" s="19">
        <f>IF($A44="","",COUNTIFS('Flight log'!$F$2:$F$1001,$A44,'Flight log'!$C$2:$C$1001,"&lt;&gt;",'Flight log'!$D$2:$D$1001,"&lt;&gt;",'Flight log'!$B$2:$B$1001,"&gt;"&amp;0,'Flight log'!$B$2:$B$1001,"&lt;="&amp;TODAY()))</f>
      </c>
      <c r="C44" s="20">
        <f>IF($A44="","",SUMIFS('Flight log'!$E$2:$E$1001,'Flight log'!$F$2:$F$1001,$A44,'Flight log'!$C$2:$C$1001,"&lt;&gt;",'Flight log'!$D$2:$D$1001,"&lt;&gt;",'Flight log'!$B$2:$B$1001,"&gt;"&amp;0,'Flight log'!$B$2:$B$1001,"&lt;="&amp;TODAY())/60)</f>
      </c>
      <c r="D44" s="19">
        <f>IF($A44="","",COUNTIFS('Flight log'!$F$2:$F$1001,$A44,'Flight log'!$C$2:$C$1001,"&lt;&gt;",'Flight log'!$D$2:$D$1001,"&lt;&gt;",'Flight log'!$B$2:$B$1001,"&gt;"&amp;EDATE(TODAY(),-12),'Flight log'!$B$2:$B$1001,"&lt;="&amp;TODAY()))</f>
      </c>
      <c r="E44" s="20">
        <f>IF($A44="","",SUMIFS('Flight log'!$E$2:$E$1001,'Flight log'!$F$2:$F$1001,$A44,'Flight log'!$C$2:$C$1001,"&lt;&gt;",'Flight log'!$D$2:$D$1001,"&lt;&gt;",'Flight log'!$B$2:$B$1001,"&gt;"&amp;EDATE(TODAY(),-12),'Flight log'!$B$2:$B$1001,"&lt;="&amp;TODAY())/60)</f>
      </c>
      <c r="F44" s="19">
        <f>IF($A44="","",COUNTIFS('Flight log'!$F$2:$F$1001,$A44,'Flight log'!$C$2:$C$1001,"&lt;&gt;",'Flight log'!$D$2:$D$1001,"&lt;&gt;",'Flight log'!$B$2:$B$1001,"&gt;"&amp;(TODAY()-90),'Flight log'!$B$2:$B$1001,"&lt;="&amp;TODAY()))</f>
      </c>
      <c r="G44" s="20">
        <f>IF($A44="","",SUMIFS('Flight log'!$E$2:$E$1001,'Flight log'!$F$2:$F$1001,$A44,'Flight log'!$C$2:$C$1001,"&lt;&gt;",'Flight log'!$D$2:$D$1001,"&lt;&gt;",'Flight log'!$B$2:$B$1001,"&gt;"&amp;(TODAY()-90),'Flight log'!$B$2:$B$1001,"&lt;="&amp;TODAY())/60)</f>
      </c>
    </row>
    <row r="45" spans="1:7" x14ac:dyDescent="0.25">
      <c r="A45">
        <f>IF(Pilots!$A$42="","",Pilots!$A$42)</f>
      </c>
      <c r="B45" s="19">
        <f>IF($A45="","",COUNTIFS('Flight log'!$F$2:$F$1001,$A45,'Flight log'!$C$2:$C$1001,"&lt;&gt;",'Flight log'!$D$2:$D$1001,"&lt;&gt;",'Flight log'!$B$2:$B$1001,"&gt;"&amp;0,'Flight log'!$B$2:$B$1001,"&lt;="&amp;TODAY()))</f>
      </c>
      <c r="C45" s="20">
        <f>IF($A45="","",SUMIFS('Flight log'!$E$2:$E$1001,'Flight log'!$F$2:$F$1001,$A45,'Flight log'!$C$2:$C$1001,"&lt;&gt;",'Flight log'!$D$2:$D$1001,"&lt;&gt;",'Flight log'!$B$2:$B$1001,"&gt;"&amp;0,'Flight log'!$B$2:$B$1001,"&lt;="&amp;TODAY())/60)</f>
      </c>
      <c r="D45" s="19">
        <f>IF($A45="","",COUNTIFS('Flight log'!$F$2:$F$1001,$A45,'Flight log'!$C$2:$C$1001,"&lt;&gt;",'Flight log'!$D$2:$D$1001,"&lt;&gt;",'Flight log'!$B$2:$B$1001,"&gt;"&amp;EDATE(TODAY(),-12),'Flight log'!$B$2:$B$1001,"&lt;="&amp;TODAY()))</f>
      </c>
      <c r="E45" s="20">
        <f>IF($A45="","",SUMIFS('Flight log'!$E$2:$E$1001,'Flight log'!$F$2:$F$1001,$A45,'Flight log'!$C$2:$C$1001,"&lt;&gt;",'Flight log'!$D$2:$D$1001,"&lt;&gt;",'Flight log'!$B$2:$B$1001,"&gt;"&amp;EDATE(TODAY(),-12),'Flight log'!$B$2:$B$1001,"&lt;="&amp;TODAY())/60)</f>
      </c>
      <c r="F45" s="19">
        <f>IF($A45="","",COUNTIFS('Flight log'!$F$2:$F$1001,$A45,'Flight log'!$C$2:$C$1001,"&lt;&gt;",'Flight log'!$D$2:$D$1001,"&lt;&gt;",'Flight log'!$B$2:$B$1001,"&gt;"&amp;(TODAY()-90),'Flight log'!$B$2:$B$1001,"&lt;="&amp;TODAY()))</f>
      </c>
      <c r="G45" s="20">
        <f>IF($A45="","",SUMIFS('Flight log'!$E$2:$E$1001,'Flight log'!$F$2:$F$1001,$A45,'Flight log'!$C$2:$C$1001,"&lt;&gt;",'Flight log'!$D$2:$D$1001,"&lt;&gt;",'Flight log'!$B$2:$B$1001,"&gt;"&amp;(TODAY()-90),'Flight log'!$B$2:$B$1001,"&lt;="&amp;TODAY())/60)</f>
      </c>
    </row>
    <row r="46" spans="1:7" x14ac:dyDescent="0.25">
      <c r="A46">
        <f>IF(Pilots!$A$43="","",Pilots!$A$43)</f>
      </c>
      <c r="B46" s="19">
        <f>IF($A46="","",COUNTIFS('Flight log'!$F$2:$F$1001,$A46,'Flight log'!$C$2:$C$1001,"&lt;&gt;",'Flight log'!$D$2:$D$1001,"&lt;&gt;",'Flight log'!$B$2:$B$1001,"&gt;"&amp;0,'Flight log'!$B$2:$B$1001,"&lt;="&amp;TODAY()))</f>
      </c>
      <c r="C46" s="20">
        <f>IF($A46="","",SUMIFS('Flight log'!$E$2:$E$1001,'Flight log'!$F$2:$F$1001,$A46,'Flight log'!$C$2:$C$1001,"&lt;&gt;",'Flight log'!$D$2:$D$1001,"&lt;&gt;",'Flight log'!$B$2:$B$1001,"&gt;"&amp;0,'Flight log'!$B$2:$B$1001,"&lt;="&amp;TODAY())/60)</f>
      </c>
      <c r="D46" s="19">
        <f>IF($A46="","",COUNTIFS('Flight log'!$F$2:$F$1001,$A46,'Flight log'!$C$2:$C$1001,"&lt;&gt;",'Flight log'!$D$2:$D$1001,"&lt;&gt;",'Flight log'!$B$2:$B$1001,"&gt;"&amp;EDATE(TODAY(),-12),'Flight log'!$B$2:$B$1001,"&lt;="&amp;TODAY()))</f>
      </c>
      <c r="E46" s="20">
        <f>IF($A46="","",SUMIFS('Flight log'!$E$2:$E$1001,'Flight log'!$F$2:$F$1001,$A46,'Flight log'!$C$2:$C$1001,"&lt;&gt;",'Flight log'!$D$2:$D$1001,"&lt;&gt;",'Flight log'!$B$2:$B$1001,"&gt;"&amp;EDATE(TODAY(),-12),'Flight log'!$B$2:$B$1001,"&lt;="&amp;TODAY())/60)</f>
      </c>
      <c r="F46" s="19">
        <f>IF($A46="","",COUNTIFS('Flight log'!$F$2:$F$1001,$A46,'Flight log'!$C$2:$C$1001,"&lt;&gt;",'Flight log'!$D$2:$D$1001,"&lt;&gt;",'Flight log'!$B$2:$B$1001,"&gt;"&amp;(TODAY()-90),'Flight log'!$B$2:$B$1001,"&lt;="&amp;TODAY()))</f>
      </c>
      <c r="G46" s="20">
        <f>IF($A46="","",SUMIFS('Flight log'!$E$2:$E$1001,'Flight log'!$F$2:$F$1001,$A46,'Flight log'!$C$2:$C$1001,"&lt;&gt;",'Flight log'!$D$2:$D$1001,"&lt;&gt;",'Flight log'!$B$2:$B$1001,"&gt;"&amp;(TODAY()-90),'Flight log'!$B$2:$B$1001,"&lt;="&amp;TODAY())/60)</f>
      </c>
    </row>
    <row r="47" spans="1:7" x14ac:dyDescent="0.25">
      <c r="A47">
        <f>IF(Pilots!$A$44="","",Pilots!$A$44)</f>
      </c>
      <c r="B47" s="19">
        <f>IF($A47="","",COUNTIFS('Flight log'!$F$2:$F$1001,$A47,'Flight log'!$C$2:$C$1001,"&lt;&gt;",'Flight log'!$D$2:$D$1001,"&lt;&gt;",'Flight log'!$B$2:$B$1001,"&gt;"&amp;0,'Flight log'!$B$2:$B$1001,"&lt;="&amp;TODAY()))</f>
      </c>
      <c r="C47" s="20">
        <f>IF($A47="","",SUMIFS('Flight log'!$E$2:$E$1001,'Flight log'!$F$2:$F$1001,$A47,'Flight log'!$C$2:$C$1001,"&lt;&gt;",'Flight log'!$D$2:$D$1001,"&lt;&gt;",'Flight log'!$B$2:$B$1001,"&gt;"&amp;0,'Flight log'!$B$2:$B$1001,"&lt;="&amp;TODAY())/60)</f>
      </c>
      <c r="D47" s="19">
        <f>IF($A47="","",COUNTIFS('Flight log'!$F$2:$F$1001,$A47,'Flight log'!$C$2:$C$1001,"&lt;&gt;",'Flight log'!$D$2:$D$1001,"&lt;&gt;",'Flight log'!$B$2:$B$1001,"&gt;"&amp;EDATE(TODAY(),-12),'Flight log'!$B$2:$B$1001,"&lt;="&amp;TODAY()))</f>
      </c>
      <c r="E47" s="20">
        <f>IF($A47="","",SUMIFS('Flight log'!$E$2:$E$1001,'Flight log'!$F$2:$F$1001,$A47,'Flight log'!$C$2:$C$1001,"&lt;&gt;",'Flight log'!$D$2:$D$1001,"&lt;&gt;",'Flight log'!$B$2:$B$1001,"&gt;"&amp;EDATE(TODAY(),-12),'Flight log'!$B$2:$B$1001,"&lt;="&amp;TODAY())/60)</f>
      </c>
      <c r="F47" s="19">
        <f>IF($A47="","",COUNTIFS('Flight log'!$F$2:$F$1001,$A47,'Flight log'!$C$2:$C$1001,"&lt;&gt;",'Flight log'!$D$2:$D$1001,"&lt;&gt;",'Flight log'!$B$2:$B$1001,"&gt;"&amp;(TODAY()-90),'Flight log'!$B$2:$B$1001,"&lt;="&amp;TODAY()))</f>
      </c>
      <c r="G47" s="20">
        <f>IF($A47="","",SUMIFS('Flight log'!$E$2:$E$1001,'Flight log'!$F$2:$F$1001,$A47,'Flight log'!$C$2:$C$1001,"&lt;&gt;",'Flight log'!$D$2:$D$1001,"&lt;&gt;",'Flight log'!$B$2:$B$1001,"&gt;"&amp;(TODAY()-90),'Flight log'!$B$2:$B$1001,"&lt;="&amp;TODAY())/60)</f>
      </c>
    </row>
    <row r="48" spans="1:7" x14ac:dyDescent="0.25">
      <c r="A48">
        <f>IF(Pilots!$A$45="","",Pilots!$A$45)</f>
      </c>
      <c r="B48" s="19">
        <f>IF($A48="","",COUNTIFS('Flight log'!$F$2:$F$1001,$A48,'Flight log'!$C$2:$C$1001,"&lt;&gt;",'Flight log'!$D$2:$D$1001,"&lt;&gt;",'Flight log'!$B$2:$B$1001,"&gt;"&amp;0,'Flight log'!$B$2:$B$1001,"&lt;="&amp;TODAY()))</f>
      </c>
      <c r="C48" s="20">
        <f>IF($A48="","",SUMIFS('Flight log'!$E$2:$E$1001,'Flight log'!$F$2:$F$1001,$A48,'Flight log'!$C$2:$C$1001,"&lt;&gt;",'Flight log'!$D$2:$D$1001,"&lt;&gt;",'Flight log'!$B$2:$B$1001,"&gt;"&amp;0,'Flight log'!$B$2:$B$1001,"&lt;="&amp;TODAY())/60)</f>
      </c>
      <c r="D48" s="19">
        <f>IF($A48="","",COUNTIFS('Flight log'!$F$2:$F$1001,$A48,'Flight log'!$C$2:$C$1001,"&lt;&gt;",'Flight log'!$D$2:$D$1001,"&lt;&gt;",'Flight log'!$B$2:$B$1001,"&gt;"&amp;EDATE(TODAY(),-12),'Flight log'!$B$2:$B$1001,"&lt;="&amp;TODAY()))</f>
      </c>
      <c r="E48" s="20">
        <f>IF($A48="","",SUMIFS('Flight log'!$E$2:$E$1001,'Flight log'!$F$2:$F$1001,$A48,'Flight log'!$C$2:$C$1001,"&lt;&gt;",'Flight log'!$D$2:$D$1001,"&lt;&gt;",'Flight log'!$B$2:$B$1001,"&gt;"&amp;EDATE(TODAY(),-12),'Flight log'!$B$2:$B$1001,"&lt;="&amp;TODAY())/60)</f>
      </c>
      <c r="F48" s="19">
        <f>IF($A48="","",COUNTIFS('Flight log'!$F$2:$F$1001,$A48,'Flight log'!$C$2:$C$1001,"&lt;&gt;",'Flight log'!$D$2:$D$1001,"&lt;&gt;",'Flight log'!$B$2:$B$1001,"&gt;"&amp;(TODAY()-90),'Flight log'!$B$2:$B$1001,"&lt;="&amp;TODAY()))</f>
      </c>
      <c r="G48" s="20">
        <f>IF($A48="","",SUMIFS('Flight log'!$E$2:$E$1001,'Flight log'!$F$2:$F$1001,$A48,'Flight log'!$C$2:$C$1001,"&lt;&gt;",'Flight log'!$D$2:$D$1001,"&lt;&gt;",'Flight log'!$B$2:$B$1001,"&gt;"&amp;(TODAY()-90),'Flight log'!$B$2:$B$1001,"&lt;="&amp;TODAY())/60)</f>
      </c>
    </row>
    <row r="49" spans="1:7" x14ac:dyDescent="0.25">
      <c r="A49">
        <f>IF(Pilots!$A$46="","",Pilots!$A$46)</f>
      </c>
      <c r="B49" s="19">
        <f>IF($A49="","",COUNTIFS('Flight log'!$F$2:$F$1001,$A49,'Flight log'!$C$2:$C$1001,"&lt;&gt;",'Flight log'!$D$2:$D$1001,"&lt;&gt;",'Flight log'!$B$2:$B$1001,"&gt;"&amp;0,'Flight log'!$B$2:$B$1001,"&lt;="&amp;TODAY()))</f>
      </c>
      <c r="C49" s="20">
        <f>IF($A49="","",SUMIFS('Flight log'!$E$2:$E$1001,'Flight log'!$F$2:$F$1001,$A49,'Flight log'!$C$2:$C$1001,"&lt;&gt;",'Flight log'!$D$2:$D$1001,"&lt;&gt;",'Flight log'!$B$2:$B$1001,"&gt;"&amp;0,'Flight log'!$B$2:$B$1001,"&lt;="&amp;TODAY())/60)</f>
      </c>
      <c r="D49" s="19">
        <f>IF($A49="","",COUNTIFS('Flight log'!$F$2:$F$1001,$A49,'Flight log'!$C$2:$C$1001,"&lt;&gt;",'Flight log'!$D$2:$D$1001,"&lt;&gt;",'Flight log'!$B$2:$B$1001,"&gt;"&amp;EDATE(TODAY(),-12),'Flight log'!$B$2:$B$1001,"&lt;="&amp;TODAY()))</f>
      </c>
      <c r="E49" s="20">
        <f>IF($A49="","",SUMIFS('Flight log'!$E$2:$E$1001,'Flight log'!$F$2:$F$1001,$A49,'Flight log'!$C$2:$C$1001,"&lt;&gt;",'Flight log'!$D$2:$D$1001,"&lt;&gt;",'Flight log'!$B$2:$B$1001,"&gt;"&amp;EDATE(TODAY(),-12),'Flight log'!$B$2:$B$1001,"&lt;="&amp;TODAY())/60)</f>
      </c>
      <c r="F49" s="19">
        <f>IF($A49="","",COUNTIFS('Flight log'!$F$2:$F$1001,$A49,'Flight log'!$C$2:$C$1001,"&lt;&gt;",'Flight log'!$D$2:$D$1001,"&lt;&gt;",'Flight log'!$B$2:$B$1001,"&gt;"&amp;(TODAY()-90),'Flight log'!$B$2:$B$1001,"&lt;="&amp;TODAY()))</f>
      </c>
      <c r="G49" s="20">
        <f>IF($A49="","",SUMIFS('Flight log'!$E$2:$E$1001,'Flight log'!$F$2:$F$1001,$A49,'Flight log'!$C$2:$C$1001,"&lt;&gt;",'Flight log'!$D$2:$D$1001,"&lt;&gt;",'Flight log'!$B$2:$B$1001,"&gt;"&amp;(TODAY()-90),'Flight log'!$B$2:$B$1001,"&lt;="&amp;TODAY())/60)</f>
      </c>
    </row>
    <row r="50" spans="1:7" x14ac:dyDescent="0.25">
      <c r="A50">
        <f>IF(Pilots!$A$47="","",Pilots!$A$47)</f>
      </c>
      <c r="B50" s="19">
        <f>IF($A50="","",COUNTIFS('Flight log'!$F$2:$F$1001,$A50,'Flight log'!$C$2:$C$1001,"&lt;&gt;",'Flight log'!$D$2:$D$1001,"&lt;&gt;",'Flight log'!$B$2:$B$1001,"&gt;"&amp;0,'Flight log'!$B$2:$B$1001,"&lt;="&amp;TODAY()))</f>
      </c>
      <c r="C50" s="20">
        <f>IF($A50="","",SUMIFS('Flight log'!$E$2:$E$1001,'Flight log'!$F$2:$F$1001,$A50,'Flight log'!$C$2:$C$1001,"&lt;&gt;",'Flight log'!$D$2:$D$1001,"&lt;&gt;",'Flight log'!$B$2:$B$1001,"&gt;"&amp;0,'Flight log'!$B$2:$B$1001,"&lt;="&amp;TODAY())/60)</f>
      </c>
      <c r="D50" s="19">
        <f>IF($A50="","",COUNTIFS('Flight log'!$F$2:$F$1001,$A50,'Flight log'!$C$2:$C$1001,"&lt;&gt;",'Flight log'!$D$2:$D$1001,"&lt;&gt;",'Flight log'!$B$2:$B$1001,"&gt;"&amp;EDATE(TODAY(),-12),'Flight log'!$B$2:$B$1001,"&lt;="&amp;TODAY()))</f>
      </c>
      <c r="E50" s="20">
        <f>IF($A50="","",SUMIFS('Flight log'!$E$2:$E$1001,'Flight log'!$F$2:$F$1001,$A50,'Flight log'!$C$2:$C$1001,"&lt;&gt;",'Flight log'!$D$2:$D$1001,"&lt;&gt;",'Flight log'!$B$2:$B$1001,"&gt;"&amp;EDATE(TODAY(),-12),'Flight log'!$B$2:$B$1001,"&lt;="&amp;TODAY())/60)</f>
      </c>
      <c r="F50" s="19">
        <f>IF($A50="","",COUNTIFS('Flight log'!$F$2:$F$1001,$A50,'Flight log'!$C$2:$C$1001,"&lt;&gt;",'Flight log'!$D$2:$D$1001,"&lt;&gt;",'Flight log'!$B$2:$B$1001,"&gt;"&amp;(TODAY()-90),'Flight log'!$B$2:$B$1001,"&lt;="&amp;TODAY()))</f>
      </c>
      <c r="G50" s="20">
        <f>IF($A50="","",SUMIFS('Flight log'!$E$2:$E$1001,'Flight log'!$F$2:$F$1001,$A50,'Flight log'!$C$2:$C$1001,"&lt;&gt;",'Flight log'!$D$2:$D$1001,"&lt;&gt;",'Flight log'!$B$2:$B$1001,"&gt;"&amp;(TODAY()-90),'Flight log'!$B$2:$B$1001,"&lt;="&amp;TODAY())/60)</f>
      </c>
    </row>
    <row r="51" spans="1:7" x14ac:dyDescent="0.25">
      <c r="A51">
        <f>IF(Pilots!$A$48="","",Pilots!$A$48)</f>
      </c>
      <c r="B51" s="19">
        <f>IF($A51="","",COUNTIFS('Flight log'!$F$2:$F$1001,$A51,'Flight log'!$C$2:$C$1001,"&lt;&gt;",'Flight log'!$D$2:$D$1001,"&lt;&gt;",'Flight log'!$B$2:$B$1001,"&gt;"&amp;0,'Flight log'!$B$2:$B$1001,"&lt;="&amp;TODAY()))</f>
      </c>
      <c r="C51" s="20">
        <f>IF($A51="","",SUMIFS('Flight log'!$E$2:$E$1001,'Flight log'!$F$2:$F$1001,$A51,'Flight log'!$C$2:$C$1001,"&lt;&gt;",'Flight log'!$D$2:$D$1001,"&lt;&gt;",'Flight log'!$B$2:$B$1001,"&gt;"&amp;0,'Flight log'!$B$2:$B$1001,"&lt;="&amp;TODAY())/60)</f>
      </c>
      <c r="D51" s="19">
        <f>IF($A51="","",COUNTIFS('Flight log'!$F$2:$F$1001,$A51,'Flight log'!$C$2:$C$1001,"&lt;&gt;",'Flight log'!$D$2:$D$1001,"&lt;&gt;",'Flight log'!$B$2:$B$1001,"&gt;"&amp;EDATE(TODAY(),-12),'Flight log'!$B$2:$B$1001,"&lt;="&amp;TODAY()))</f>
      </c>
      <c r="E51" s="20">
        <f>IF($A51="","",SUMIFS('Flight log'!$E$2:$E$1001,'Flight log'!$F$2:$F$1001,$A51,'Flight log'!$C$2:$C$1001,"&lt;&gt;",'Flight log'!$D$2:$D$1001,"&lt;&gt;",'Flight log'!$B$2:$B$1001,"&gt;"&amp;EDATE(TODAY(),-12),'Flight log'!$B$2:$B$1001,"&lt;="&amp;TODAY())/60)</f>
      </c>
      <c r="F51" s="19">
        <f>IF($A51="","",COUNTIFS('Flight log'!$F$2:$F$1001,$A51,'Flight log'!$C$2:$C$1001,"&lt;&gt;",'Flight log'!$D$2:$D$1001,"&lt;&gt;",'Flight log'!$B$2:$B$1001,"&gt;"&amp;(TODAY()-90),'Flight log'!$B$2:$B$1001,"&lt;="&amp;TODAY()))</f>
      </c>
      <c r="G51" s="20">
        <f>IF($A51="","",SUMIFS('Flight log'!$E$2:$E$1001,'Flight log'!$F$2:$F$1001,$A51,'Flight log'!$C$2:$C$1001,"&lt;&gt;",'Flight log'!$D$2:$D$1001,"&lt;&gt;",'Flight log'!$B$2:$B$1001,"&gt;"&amp;(TODAY()-90),'Flight log'!$B$2:$B$1001,"&lt;="&amp;TODAY())/60)</f>
      </c>
    </row>
    <row r="52" spans="1:7" x14ac:dyDescent="0.25">
      <c r="A52">
        <f>IF(Pilots!$A$49="","",Pilots!$A$49)</f>
      </c>
      <c r="B52" s="19">
        <f>IF($A52="","",COUNTIFS('Flight log'!$F$2:$F$1001,$A52,'Flight log'!$C$2:$C$1001,"&lt;&gt;",'Flight log'!$D$2:$D$1001,"&lt;&gt;",'Flight log'!$B$2:$B$1001,"&gt;"&amp;0,'Flight log'!$B$2:$B$1001,"&lt;="&amp;TODAY()))</f>
      </c>
      <c r="C52" s="20">
        <f>IF($A52="","",SUMIFS('Flight log'!$E$2:$E$1001,'Flight log'!$F$2:$F$1001,$A52,'Flight log'!$C$2:$C$1001,"&lt;&gt;",'Flight log'!$D$2:$D$1001,"&lt;&gt;",'Flight log'!$B$2:$B$1001,"&gt;"&amp;0,'Flight log'!$B$2:$B$1001,"&lt;="&amp;TODAY())/60)</f>
      </c>
      <c r="D52" s="19">
        <f>IF($A52="","",COUNTIFS('Flight log'!$F$2:$F$1001,$A52,'Flight log'!$C$2:$C$1001,"&lt;&gt;",'Flight log'!$D$2:$D$1001,"&lt;&gt;",'Flight log'!$B$2:$B$1001,"&gt;"&amp;EDATE(TODAY(),-12),'Flight log'!$B$2:$B$1001,"&lt;="&amp;TODAY()))</f>
      </c>
      <c r="E52" s="20">
        <f>IF($A52="","",SUMIFS('Flight log'!$E$2:$E$1001,'Flight log'!$F$2:$F$1001,$A52,'Flight log'!$C$2:$C$1001,"&lt;&gt;",'Flight log'!$D$2:$D$1001,"&lt;&gt;",'Flight log'!$B$2:$B$1001,"&gt;"&amp;EDATE(TODAY(),-12),'Flight log'!$B$2:$B$1001,"&lt;="&amp;TODAY())/60)</f>
      </c>
      <c r="F52" s="19">
        <f>IF($A52="","",COUNTIFS('Flight log'!$F$2:$F$1001,$A52,'Flight log'!$C$2:$C$1001,"&lt;&gt;",'Flight log'!$D$2:$D$1001,"&lt;&gt;",'Flight log'!$B$2:$B$1001,"&gt;"&amp;(TODAY()-90),'Flight log'!$B$2:$B$1001,"&lt;="&amp;TODAY()))</f>
      </c>
      <c r="G52" s="20">
        <f>IF($A52="","",SUMIFS('Flight log'!$E$2:$E$1001,'Flight log'!$F$2:$F$1001,$A52,'Flight log'!$C$2:$C$1001,"&lt;&gt;",'Flight log'!$D$2:$D$1001,"&lt;&gt;",'Flight log'!$B$2:$B$1001,"&gt;"&amp;(TODAY()-90),'Flight log'!$B$2:$B$1001,"&lt;="&amp;TODAY())/60)</f>
      </c>
    </row>
    <row r="53" spans="1:7" x14ac:dyDescent="0.25">
      <c r="A53">
        <f>IF(Pilots!$A$50="","",Pilots!$A$50)</f>
      </c>
      <c r="B53" s="19">
        <f>IF($A53="","",COUNTIFS('Flight log'!$F$2:$F$1001,$A53,'Flight log'!$C$2:$C$1001,"&lt;&gt;",'Flight log'!$D$2:$D$1001,"&lt;&gt;",'Flight log'!$B$2:$B$1001,"&gt;"&amp;0,'Flight log'!$B$2:$B$1001,"&lt;="&amp;TODAY()))</f>
      </c>
      <c r="C53" s="20">
        <f>IF($A53="","",SUMIFS('Flight log'!$E$2:$E$1001,'Flight log'!$F$2:$F$1001,$A53,'Flight log'!$C$2:$C$1001,"&lt;&gt;",'Flight log'!$D$2:$D$1001,"&lt;&gt;",'Flight log'!$B$2:$B$1001,"&gt;"&amp;0,'Flight log'!$B$2:$B$1001,"&lt;="&amp;TODAY())/60)</f>
      </c>
      <c r="D53" s="19">
        <f>IF($A53="","",COUNTIFS('Flight log'!$F$2:$F$1001,$A53,'Flight log'!$C$2:$C$1001,"&lt;&gt;",'Flight log'!$D$2:$D$1001,"&lt;&gt;",'Flight log'!$B$2:$B$1001,"&gt;"&amp;EDATE(TODAY(),-12),'Flight log'!$B$2:$B$1001,"&lt;="&amp;TODAY()))</f>
      </c>
      <c r="E53" s="20">
        <f>IF($A53="","",SUMIFS('Flight log'!$E$2:$E$1001,'Flight log'!$F$2:$F$1001,$A53,'Flight log'!$C$2:$C$1001,"&lt;&gt;",'Flight log'!$D$2:$D$1001,"&lt;&gt;",'Flight log'!$B$2:$B$1001,"&gt;"&amp;EDATE(TODAY(),-12),'Flight log'!$B$2:$B$1001,"&lt;="&amp;TODAY())/60)</f>
      </c>
      <c r="F53" s="19">
        <f>IF($A53="","",COUNTIFS('Flight log'!$F$2:$F$1001,$A53,'Flight log'!$C$2:$C$1001,"&lt;&gt;",'Flight log'!$D$2:$D$1001,"&lt;&gt;",'Flight log'!$B$2:$B$1001,"&gt;"&amp;(TODAY()-90),'Flight log'!$B$2:$B$1001,"&lt;="&amp;TODAY()))</f>
      </c>
      <c r="G53" s="20">
        <f>IF($A53="","",SUMIFS('Flight log'!$E$2:$E$1001,'Flight log'!$F$2:$F$1001,$A53,'Flight log'!$C$2:$C$1001,"&lt;&gt;",'Flight log'!$D$2:$D$1001,"&lt;&gt;",'Flight log'!$B$2:$B$1001,"&gt;"&amp;(TODAY()-90),'Flight log'!$B$2:$B$1001,"&lt;="&amp;TODAY())/60)</f>
      </c>
    </row>
    <row r="54" spans="1:7" x14ac:dyDescent="0.25">
      <c r="A54">
        <f>IF(Pilots!$A$51="","",Pilots!$A$51)</f>
      </c>
      <c r="B54" s="19">
        <f>IF($A54="","",COUNTIFS('Flight log'!$F$2:$F$1001,$A54,'Flight log'!$C$2:$C$1001,"&lt;&gt;",'Flight log'!$D$2:$D$1001,"&lt;&gt;",'Flight log'!$B$2:$B$1001,"&gt;"&amp;0,'Flight log'!$B$2:$B$1001,"&lt;="&amp;TODAY()))</f>
      </c>
      <c r="C54" s="20">
        <f>IF($A54="","",SUMIFS('Flight log'!$E$2:$E$1001,'Flight log'!$F$2:$F$1001,$A54,'Flight log'!$C$2:$C$1001,"&lt;&gt;",'Flight log'!$D$2:$D$1001,"&lt;&gt;",'Flight log'!$B$2:$B$1001,"&gt;"&amp;0,'Flight log'!$B$2:$B$1001,"&lt;="&amp;TODAY())/60)</f>
      </c>
      <c r="D54" s="19">
        <f>IF($A54="","",COUNTIFS('Flight log'!$F$2:$F$1001,$A54,'Flight log'!$C$2:$C$1001,"&lt;&gt;",'Flight log'!$D$2:$D$1001,"&lt;&gt;",'Flight log'!$B$2:$B$1001,"&gt;"&amp;EDATE(TODAY(),-12),'Flight log'!$B$2:$B$1001,"&lt;="&amp;TODAY()))</f>
      </c>
      <c r="E54" s="20">
        <f>IF($A54="","",SUMIFS('Flight log'!$E$2:$E$1001,'Flight log'!$F$2:$F$1001,$A54,'Flight log'!$C$2:$C$1001,"&lt;&gt;",'Flight log'!$D$2:$D$1001,"&lt;&gt;",'Flight log'!$B$2:$B$1001,"&gt;"&amp;EDATE(TODAY(),-12),'Flight log'!$B$2:$B$1001,"&lt;="&amp;TODAY())/60)</f>
      </c>
      <c r="F54" s="19">
        <f>IF($A54="","",COUNTIFS('Flight log'!$F$2:$F$1001,$A54,'Flight log'!$C$2:$C$1001,"&lt;&gt;",'Flight log'!$D$2:$D$1001,"&lt;&gt;",'Flight log'!$B$2:$B$1001,"&gt;"&amp;(TODAY()-90),'Flight log'!$B$2:$B$1001,"&lt;="&amp;TODAY()))</f>
      </c>
      <c r="G54" s="20">
        <f>IF($A54="","",SUMIFS('Flight log'!$E$2:$E$1001,'Flight log'!$F$2:$F$1001,$A54,'Flight log'!$C$2:$C$1001,"&lt;&gt;",'Flight log'!$D$2:$D$1001,"&lt;&gt;",'Flight log'!$B$2:$B$1001,"&gt;"&amp;(TODAY()-90),'Flight log'!$B$2:$B$1001,"&lt;="&amp;TODAY())/60)</f>
      </c>
    </row>
    <row r="55" spans="1:7" x14ac:dyDescent="0.25">
      <c r="A55" s="21" t="s">
        <v>168</v>
      </c>
      <c r="B55" s="22">
        <f>COUNTIFS('Flight log'!$C$2:$C$1001,"&lt;&gt;",'Flight log'!$D$2:$D$1001,"&lt;&gt;",'Flight log'!$B$2:$B$1001,"&gt;"&amp;0,'Flight log'!$B$2:$B$1001,"&lt;="&amp;TODAY())</f>
      </c>
      <c r="C55" s="23">
        <f>SUMIFS('Flight log'!$E$2:$E$1001,'Flight log'!$C$2:$C$1001,"&lt;&gt;",'Flight log'!$D$2:$D$1001,"&lt;&gt;",'Flight log'!$B$2:$B$1001,"&gt;"&amp;0,'Flight log'!$B$2:$B$1001,"&lt;="&amp;TODAY())/60</f>
      </c>
      <c r="D55" s="22">
        <f>COUNTIFS('Flight log'!$C$2:$C$1001,"&lt;&gt;",'Flight log'!$D$2:$D$1001,"&lt;&gt;",'Flight log'!$B$2:$B$1001,"&gt;"&amp;EDATE(TODAY(),-12),'Flight log'!$B$2:$B$1001,"&lt;="&amp;TODAY())</f>
      </c>
      <c r="E55" s="23">
        <f>SUMIFS('Flight log'!$E$2:$E$1001,'Flight log'!$C$2:$C$1001,"&lt;&gt;",'Flight log'!$D$2:$D$1001,"&lt;&gt;",'Flight log'!$B$2:$B$1001,"&gt;"&amp;EDATE(TODAY(),-12),'Flight log'!$B$2:$B$1001,"&lt;="&amp;TODAY())/60</f>
      </c>
      <c r="F55" s="22">
        <f>COUNTIFS('Flight log'!$C$2:$C$1001,"&lt;&gt;",'Flight log'!$D$2:$D$1001,"&lt;&gt;",'Flight log'!$B$2:$B$1001,"&gt;"&amp;(TODAY()-90),'Flight log'!$B$2:$B$1001,"&lt;="&amp;TODAY())</f>
      </c>
      <c r="G55" s="23">
        <f>SUMIFS('Flight log'!$E$2:$E$1001,'Flight log'!$C$2:$C$1001,"&lt;&gt;",'Flight log'!$D$2:$D$1001,"&lt;&gt;",'Flight log'!$B$2:$B$1001,"&gt;"&amp;(TODAY()-90),'Flight log'!$B$2:$B$1001,"&lt;="&amp;TODAY())/60</f>
      </c>
    </row>
    <row r="57" ht="34" customHeight="1" spans="1:7" x14ac:dyDescent="0.25">
      <c r="A57" s="6" t="s">
        <v>73</v>
      </c>
      <c r="B57" s="6" t="s">
        <v>162</v>
      </c>
      <c r="C57" s="6" t="s">
        <v>163</v>
      </c>
      <c r="D57" s="6" t="s">
        <v>164</v>
      </c>
      <c r="E57" s="6" t="s">
        <v>165</v>
      </c>
      <c r="F57" s="6" t="s">
        <v>166</v>
      </c>
      <c r="G57" s="6" t="s">
        <v>167</v>
      </c>
    </row>
    <row r="58" spans="1:7" x14ac:dyDescent="0.25">
      <c r="A58">
        <f>IF(Aircraft!$A$2="","",Aircraft!$A$2)</f>
      </c>
      <c r="B58" s="19">
        <f>IF($A58="","",COUNTIFS('Flight log'!$I$2:$I$1001,$A58,'Flight log'!$C$2:$C$1001,"&lt;&gt;",'Flight log'!$D$2:$D$1001,"&lt;&gt;",'Flight log'!$B$2:$B$1001,"&gt;"&amp;0,'Flight log'!$B$2:$B$1001,"&lt;="&amp;TODAY()))</f>
      </c>
      <c r="C58" s="20">
        <f>IF($A58="","",SUMIFS('Flight log'!$E$2:$E$1001,'Flight log'!$I$2:$I$1001,$A58,'Flight log'!$C$2:$C$1001,"&lt;&gt;",'Flight log'!$D$2:$D$1001,"&lt;&gt;",'Flight log'!$B$2:$B$1001,"&gt;"&amp;0,'Flight log'!$B$2:$B$1001,"&lt;="&amp;TODAY())/60)</f>
      </c>
      <c r="D58" s="19">
        <f>IF($A58="","",COUNTIFS('Flight log'!$I$2:$I$1001,$A58,'Flight log'!$C$2:$C$1001,"&lt;&gt;",'Flight log'!$D$2:$D$1001,"&lt;&gt;",'Flight log'!$B$2:$B$1001,"&gt;"&amp;EDATE(TODAY(),-12),'Flight log'!$B$2:$B$1001,"&lt;="&amp;TODAY()))</f>
      </c>
      <c r="E58" s="20">
        <f>IF($A58="","",SUMIFS('Flight log'!$E$2:$E$1001,'Flight log'!$I$2:$I$1001,$A58,'Flight log'!$C$2:$C$1001,"&lt;&gt;",'Flight log'!$D$2:$D$1001,"&lt;&gt;",'Flight log'!$B$2:$B$1001,"&gt;"&amp;EDATE(TODAY(),-12),'Flight log'!$B$2:$B$1001,"&lt;="&amp;TODAY())/60)</f>
      </c>
      <c r="F58" s="19">
        <f>IF($A58="","",COUNTIFS('Flight log'!$I$2:$I$1001,$A58,'Flight log'!$C$2:$C$1001,"&lt;&gt;",'Flight log'!$D$2:$D$1001,"&lt;&gt;",'Flight log'!$B$2:$B$1001,"&gt;"&amp;(TODAY()-90),'Flight log'!$B$2:$B$1001,"&lt;="&amp;TODAY()))</f>
      </c>
      <c r="G58" s="20">
        <f>IF($A58="","",SUMIFS('Flight log'!$E$2:$E$1001,'Flight log'!$I$2:$I$1001,$A58,'Flight log'!$C$2:$C$1001,"&lt;&gt;",'Flight log'!$D$2:$D$1001,"&lt;&gt;",'Flight log'!$B$2:$B$1001,"&gt;"&amp;(TODAY()-90),'Flight log'!$B$2:$B$1001,"&lt;="&amp;TODAY())/60)</f>
      </c>
    </row>
    <row r="59" spans="1:7" x14ac:dyDescent="0.25">
      <c r="A59">
        <f>IF(Aircraft!$A$3="","",Aircraft!$A$3)</f>
      </c>
      <c r="B59" s="19">
        <f>IF($A59="","",COUNTIFS('Flight log'!$I$2:$I$1001,$A59,'Flight log'!$C$2:$C$1001,"&lt;&gt;",'Flight log'!$D$2:$D$1001,"&lt;&gt;",'Flight log'!$B$2:$B$1001,"&gt;"&amp;0,'Flight log'!$B$2:$B$1001,"&lt;="&amp;TODAY()))</f>
      </c>
      <c r="C59" s="20">
        <f>IF($A59="","",SUMIFS('Flight log'!$E$2:$E$1001,'Flight log'!$I$2:$I$1001,$A59,'Flight log'!$C$2:$C$1001,"&lt;&gt;",'Flight log'!$D$2:$D$1001,"&lt;&gt;",'Flight log'!$B$2:$B$1001,"&gt;"&amp;0,'Flight log'!$B$2:$B$1001,"&lt;="&amp;TODAY())/60)</f>
      </c>
      <c r="D59" s="19">
        <f>IF($A59="","",COUNTIFS('Flight log'!$I$2:$I$1001,$A59,'Flight log'!$C$2:$C$1001,"&lt;&gt;",'Flight log'!$D$2:$D$1001,"&lt;&gt;",'Flight log'!$B$2:$B$1001,"&gt;"&amp;EDATE(TODAY(),-12),'Flight log'!$B$2:$B$1001,"&lt;="&amp;TODAY()))</f>
      </c>
      <c r="E59" s="20">
        <f>IF($A59="","",SUMIFS('Flight log'!$E$2:$E$1001,'Flight log'!$I$2:$I$1001,$A59,'Flight log'!$C$2:$C$1001,"&lt;&gt;",'Flight log'!$D$2:$D$1001,"&lt;&gt;",'Flight log'!$B$2:$B$1001,"&gt;"&amp;EDATE(TODAY(),-12),'Flight log'!$B$2:$B$1001,"&lt;="&amp;TODAY())/60)</f>
      </c>
      <c r="F59" s="19">
        <f>IF($A59="","",COUNTIFS('Flight log'!$I$2:$I$1001,$A59,'Flight log'!$C$2:$C$1001,"&lt;&gt;",'Flight log'!$D$2:$D$1001,"&lt;&gt;",'Flight log'!$B$2:$B$1001,"&gt;"&amp;(TODAY()-90),'Flight log'!$B$2:$B$1001,"&lt;="&amp;TODAY()))</f>
      </c>
      <c r="G59" s="20">
        <f>IF($A59="","",SUMIFS('Flight log'!$E$2:$E$1001,'Flight log'!$I$2:$I$1001,$A59,'Flight log'!$C$2:$C$1001,"&lt;&gt;",'Flight log'!$D$2:$D$1001,"&lt;&gt;",'Flight log'!$B$2:$B$1001,"&gt;"&amp;(TODAY()-90),'Flight log'!$B$2:$B$1001,"&lt;="&amp;TODAY())/60)</f>
      </c>
    </row>
    <row r="60" spans="1:7" x14ac:dyDescent="0.25">
      <c r="A60">
        <f>IF(Aircraft!$A$4="","",Aircraft!$A$4)</f>
      </c>
      <c r="B60" s="19">
        <f>IF($A60="","",COUNTIFS('Flight log'!$I$2:$I$1001,$A60,'Flight log'!$C$2:$C$1001,"&lt;&gt;",'Flight log'!$D$2:$D$1001,"&lt;&gt;",'Flight log'!$B$2:$B$1001,"&gt;"&amp;0,'Flight log'!$B$2:$B$1001,"&lt;="&amp;TODAY()))</f>
      </c>
      <c r="C60" s="20">
        <f>IF($A60="","",SUMIFS('Flight log'!$E$2:$E$1001,'Flight log'!$I$2:$I$1001,$A60,'Flight log'!$C$2:$C$1001,"&lt;&gt;",'Flight log'!$D$2:$D$1001,"&lt;&gt;",'Flight log'!$B$2:$B$1001,"&gt;"&amp;0,'Flight log'!$B$2:$B$1001,"&lt;="&amp;TODAY())/60)</f>
      </c>
      <c r="D60" s="19">
        <f>IF($A60="","",COUNTIFS('Flight log'!$I$2:$I$1001,$A60,'Flight log'!$C$2:$C$1001,"&lt;&gt;",'Flight log'!$D$2:$D$1001,"&lt;&gt;",'Flight log'!$B$2:$B$1001,"&gt;"&amp;EDATE(TODAY(),-12),'Flight log'!$B$2:$B$1001,"&lt;="&amp;TODAY()))</f>
      </c>
      <c r="E60" s="20">
        <f>IF($A60="","",SUMIFS('Flight log'!$E$2:$E$1001,'Flight log'!$I$2:$I$1001,$A60,'Flight log'!$C$2:$C$1001,"&lt;&gt;",'Flight log'!$D$2:$D$1001,"&lt;&gt;",'Flight log'!$B$2:$B$1001,"&gt;"&amp;EDATE(TODAY(),-12),'Flight log'!$B$2:$B$1001,"&lt;="&amp;TODAY())/60)</f>
      </c>
      <c r="F60" s="19">
        <f>IF($A60="","",COUNTIFS('Flight log'!$I$2:$I$1001,$A60,'Flight log'!$C$2:$C$1001,"&lt;&gt;",'Flight log'!$D$2:$D$1001,"&lt;&gt;",'Flight log'!$B$2:$B$1001,"&gt;"&amp;(TODAY()-90),'Flight log'!$B$2:$B$1001,"&lt;="&amp;TODAY()))</f>
      </c>
      <c r="G60" s="20">
        <f>IF($A60="","",SUMIFS('Flight log'!$E$2:$E$1001,'Flight log'!$I$2:$I$1001,$A60,'Flight log'!$C$2:$C$1001,"&lt;&gt;",'Flight log'!$D$2:$D$1001,"&lt;&gt;",'Flight log'!$B$2:$B$1001,"&gt;"&amp;(TODAY()-90),'Flight log'!$B$2:$B$1001,"&lt;="&amp;TODAY())/60)</f>
      </c>
    </row>
    <row r="61" spans="1:7" x14ac:dyDescent="0.25">
      <c r="A61">
        <f>IF(Aircraft!$A$5="","",Aircraft!$A$5)</f>
      </c>
      <c r="B61" s="19">
        <f>IF($A61="","",COUNTIFS('Flight log'!$I$2:$I$1001,$A61,'Flight log'!$C$2:$C$1001,"&lt;&gt;",'Flight log'!$D$2:$D$1001,"&lt;&gt;",'Flight log'!$B$2:$B$1001,"&gt;"&amp;0,'Flight log'!$B$2:$B$1001,"&lt;="&amp;TODAY()))</f>
      </c>
      <c r="C61" s="20">
        <f>IF($A61="","",SUMIFS('Flight log'!$E$2:$E$1001,'Flight log'!$I$2:$I$1001,$A61,'Flight log'!$C$2:$C$1001,"&lt;&gt;",'Flight log'!$D$2:$D$1001,"&lt;&gt;",'Flight log'!$B$2:$B$1001,"&gt;"&amp;0,'Flight log'!$B$2:$B$1001,"&lt;="&amp;TODAY())/60)</f>
      </c>
      <c r="D61" s="19">
        <f>IF($A61="","",COUNTIFS('Flight log'!$I$2:$I$1001,$A61,'Flight log'!$C$2:$C$1001,"&lt;&gt;",'Flight log'!$D$2:$D$1001,"&lt;&gt;",'Flight log'!$B$2:$B$1001,"&gt;"&amp;EDATE(TODAY(),-12),'Flight log'!$B$2:$B$1001,"&lt;="&amp;TODAY()))</f>
      </c>
      <c r="E61" s="20">
        <f>IF($A61="","",SUMIFS('Flight log'!$E$2:$E$1001,'Flight log'!$I$2:$I$1001,$A61,'Flight log'!$C$2:$C$1001,"&lt;&gt;",'Flight log'!$D$2:$D$1001,"&lt;&gt;",'Flight log'!$B$2:$B$1001,"&gt;"&amp;EDATE(TODAY(),-12),'Flight log'!$B$2:$B$1001,"&lt;="&amp;TODAY())/60)</f>
      </c>
      <c r="F61" s="19">
        <f>IF($A61="","",COUNTIFS('Flight log'!$I$2:$I$1001,$A61,'Flight log'!$C$2:$C$1001,"&lt;&gt;",'Flight log'!$D$2:$D$1001,"&lt;&gt;",'Flight log'!$B$2:$B$1001,"&gt;"&amp;(TODAY()-90),'Flight log'!$B$2:$B$1001,"&lt;="&amp;TODAY()))</f>
      </c>
      <c r="G61" s="20">
        <f>IF($A61="","",SUMIFS('Flight log'!$E$2:$E$1001,'Flight log'!$I$2:$I$1001,$A61,'Flight log'!$C$2:$C$1001,"&lt;&gt;",'Flight log'!$D$2:$D$1001,"&lt;&gt;",'Flight log'!$B$2:$B$1001,"&gt;"&amp;(TODAY()-90),'Flight log'!$B$2:$B$1001,"&lt;="&amp;TODAY())/60)</f>
      </c>
    </row>
    <row r="62" spans="1:7" x14ac:dyDescent="0.25">
      <c r="A62">
        <f>IF(Aircraft!$A$6="","",Aircraft!$A$6)</f>
      </c>
      <c r="B62" s="19">
        <f>IF($A62="","",COUNTIFS('Flight log'!$I$2:$I$1001,$A62,'Flight log'!$C$2:$C$1001,"&lt;&gt;",'Flight log'!$D$2:$D$1001,"&lt;&gt;",'Flight log'!$B$2:$B$1001,"&gt;"&amp;0,'Flight log'!$B$2:$B$1001,"&lt;="&amp;TODAY()))</f>
      </c>
      <c r="C62" s="20">
        <f>IF($A62="","",SUMIFS('Flight log'!$E$2:$E$1001,'Flight log'!$I$2:$I$1001,$A62,'Flight log'!$C$2:$C$1001,"&lt;&gt;",'Flight log'!$D$2:$D$1001,"&lt;&gt;",'Flight log'!$B$2:$B$1001,"&gt;"&amp;0,'Flight log'!$B$2:$B$1001,"&lt;="&amp;TODAY())/60)</f>
      </c>
      <c r="D62" s="19">
        <f>IF($A62="","",COUNTIFS('Flight log'!$I$2:$I$1001,$A62,'Flight log'!$C$2:$C$1001,"&lt;&gt;",'Flight log'!$D$2:$D$1001,"&lt;&gt;",'Flight log'!$B$2:$B$1001,"&gt;"&amp;EDATE(TODAY(),-12),'Flight log'!$B$2:$B$1001,"&lt;="&amp;TODAY()))</f>
      </c>
      <c r="E62" s="20">
        <f>IF($A62="","",SUMIFS('Flight log'!$E$2:$E$1001,'Flight log'!$I$2:$I$1001,$A62,'Flight log'!$C$2:$C$1001,"&lt;&gt;",'Flight log'!$D$2:$D$1001,"&lt;&gt;",'Flight log'!$B$2:$B$1001,"&gt;"&amp;EDATE(TODAY(),-12),'Flight log'!$B$2:$B$1001,"&lt;="&amp;TODAY())/60)</f>
      </c>
      <c r="F62" s="19">
        <f>IF($A62="","",COUNTIFS('Flight log'!$I$2:$I$1001,$A62,'Flight log'!$C$2:$C$1001,"&lt;&gt;",'Flight log'!$D$2:$D$1001,"&lt;&gt;",'Flight log'!$B$2:$B$1001,"&gt;"&amp;(TODAY()-90),'Flight log'!$B$2:$B$1001,"&lt;="&amp;TODAY()))</f>
      </c>
      <c r="G62" s="20">
        <f>IF($A62="","",SUMIFS('Flight log'!$E$2:$E$1001,'Flight log'!$I$2:$I$1001,$A62,'Flight log'!$C$2:$C$1001,"&lt;&gt;",'Flight log'!$D$2:$D$1001,"&lt;&gt;",'Flight log'!$B$2:$B$1001,"&gt;"&amp;(TODAY()-90),'Flight log'!$B$2:$B$1001,"&lt;="&amp;TODAY())/60)</f>
      </c>
    </row>
    <row r="63" spans="1:7" x14ac:dyDescent="0.25">
      <c r="A63">
        <f>IF(Aircraft!$A$7="","",Aircraft!$A$7)</f>
      </c>
      <c r="B63" s="19">
        <f>IF($A63="","",COUNTIFS('Flight log'!$I$2:$I$1001,$A63,'Flight log'!$C$2:$C$1001,"&lt;&gt;",'Flight log'!$D$2:$D$1001,"&lt;&gt;",'Flight log'!$B$2:$B$1001,"&gt;"&amp;0,'Flight log'!$B$2:$B$1001,"&lt;="&amp;TODAY()))</f>
      </c>
      <c r="C63" s="20">
        <f>IF($A63="","",SUMIFS('Flight log'!$E$2:$E$1001,'Flight log'!$I$2:$I$1001,$A63,'Flight log'!$C$2:$C$1001,"&lt;&gt;",'Flight log'!$D$2:$D$1001,"&lt;&gt;",'Flight log'!$B$2:$B$1001,"&gt;"&amp;0,'Flight log'!$B$2:$B$1001,"&lt;="&amp;TODAY())/60)</f>
      </c>
      <c r="D63" s="19">
        <f>IF($A63="","",COUNTIFS('Flight log'!$I$2:$I$1001,$A63,'Flight log'!$C$2:$C$1001,"&lt;&gt;",'Flight log'!$D$2:$D$1001,"&lt;&gt;",'Flight log'!$B$2:$B$1001,"&gt;"&amp;EDATE(TODAY(),-12),'Flight log'!$B$2:$B$1001,"&lt;="&amp;TODAY()))</f>
      </c>
      <c r="E63" s="20">
        <f>IF($A63="","",SUMIFS('Flight log'!$E$2:$E$1001,'Flight log'!$I$2:$I$1001,$A63,'Flight log'!$C$2:$C$1001,"&lt;&gt;",'Flight log'!$D$2:$D$1001,"&lt;&gt;",'Flight log'!$B$2:$B$1001,"&gt;"&amp;EDATE(TODAY(),-12),'Flight log'!$B$2:$B$1001,"&lt;="&amp;TODAY())/60)</f>
      </c>
      <c r="F63" s="19">
        <f>IF($A63="","",COUNTIFS('Flight log'!$I$2:$I$1001,$A63,'Flight log'!$C$2:$C$1001,"&lt;&gt;",'Flight log'!$D$2:$D$1001,"&lt;&gt;",'Flight log'!$B$2:$B$1001,"&gt;"&amp;(TODAY()-90),'Flight log'!$B$2:$B$1001,"&lt;="&amp;TODAY()))</f>
      </c>
      <c r="G63" s="20">
        <f>IF($A63="","",SUMIFS('Flight log'!$E$2:$E$1001,'Flight log'!$I$2:$I$1001,$A63,'Flight log'!$C$2:$C$1001,"&lt;&gt;",'Flight log'!$D$2:$D$1001,"&lt;&gt;",'Flight log'!$B$2:$B$1001,"&gt;"&amp;(TODAY()-90),'Flight log'!$B$2:$B$1001,"&lt;="&amp;TODAY())/60)</f>
      </c>
    </row>
    <row r="64" spans="1:7" x14ac:dyDescent="0.25">
      <c r="A64">
        <f>IF(Aircraft!$A$8="","",Aircraft!$A$8)</f>
      </c>
      <c r="B64" s="19">
        <f>IF($A64="","",COUNTIFS('Flight log'!$I$2:$I$1001,$A64,'Flight log'!$C$2:$C$1001,"&lt;&gt;",'Flight log'!$D$2:$D$1001,"&lt;&gt;",'Flight log'!$B$2:$B$1001,"&gt;"&amp;0,'Flight log'!$B$2:$B$1001,"&lt;="&amp;TODAY()))</f>
      </c>
      <c r="C64" s="20">
        <f>IF($A64="","",SUMIFS('Flight log'!$E$2:$E$1001,'Flight log'!$I$2:$I$1001,$A64,'Flight log'!$C$2:$C$1001,"&lt;&gt;",'Flight log'!$D$2:$D$1001,"&lt;&gt;",'Flight log'!$B$2:$B$1001,"&gt;"&amp;0,'Flight log'!$B$2:$B$1001,"&lt;="&amp;TODAY())/60)</f>
      </c>
      <c r="D64" s="19">
        <f>IF($A64="","",COUNTIFS('Flight log'!$I$2:$I$1001,$A64,'Flight log'!$C$2:$C$1001,"&lt;&gt;",'Flight log'!$D$2:$D$1001,"&lt;&gt;",'Flight log'!$B$2:$B$1001,"&gt;"&amp;EDATE(TODAY(),-12),'Flight log'!$B$2:$B$1001,"&lt;="&amp;TODAY()))</f>
      </c>
      <c r="E64" s="20">
        <f>IF($A64="","",SUMIFS('Flight log'!$E$2:$E$1001,'Flight log'!$I$2:$I$1001,$A64,'Flight log'!$C$2:$C$1001,"&lt;&gt;",'Flight log'!$D$2:$D$1001,"&lt;&gt;",'Flight log'!$B$2:$B$1001,"&gt;"&amp;EDATE(TODAY(),-12),'Flight log'!$B$2:$B$1001,"&lt;="&amp;TODAY())/60)</f>
      </c>
      <c r="F64" s="19">
        <f>IF($A64="","",COUNTIFS('Flight log'!$I$2:$I$1001,$A64,'Flight log'!$C$2:$C$1001,"&lt;&gt;",'Flight log'!$D$2:$D$1001,"&lt;&gt;",'Flight log'!$B$2:$B$1001,"&gt;"&amp;(TODAY()-90),'Flight log'!$B$2:$B$1001,"&lt;="&amp;TODAY()))</f>
      </c>
      <c r="G64" s="20">
        <f>IF($A64="","",SUMIFS('Flight log'!$E$2:$E$1001,'Flight log'!$I$2:$I$1001,$A64,'Flight log'!$C$2:$C$1001,"&lt;&gt;",'Flight log'!$D$2:$D$1001,"&lt;&gt;",'Flight log'!$B$2:$B$1001,"&gt;"&amp;(TODAY()-90),'Flight log'!$B$2:$B$1001,"&lt;="&amp;TODAY())/60)</f>
      </c>
    </row>
    <row r="65" spans="1:7" x14ac:dyDescent="0.25">
      <c r="A65">
        <f>IF(Aircraft!$A$9="","",Aircraft!$A$9)</f>
      </c>
      <c r="B65" s="19">
        <f>IF($A65="","",COUNTIFS('Flight log'!$I$2:$I$1001,$A65,'Flight log'!$C$2:$C$1001,"&lt;&gt;",'Flight log'!$D$2:$D$1001,"&lt;&gt;",'Flight log'!$B$2:$B$1001,"&gt;"&amp;0,'Flight log'!$B$2:$B$1001,"&lt;="&amp;TODAY()))</f>
      </c>
      <c r="C65" s="20">
        <f>IF($A65="","",SUMIFS('Flight log'!$E$2:$E$1001,'Flight log'!$I$2:$I$1001,$A65,'Flight log'!$C$2:$C$1001,"&lt;&gt;",'Flight log'!$D$2:$D$1001,"&lt;&gt;",'Flight log'!$B$2:$B$1001,"&gt;"&amp;0,'Flight log'!$B$2:$B$1001,"&lt;="&amp;TODAY())/60)</f>
      </c>
      <c r="D65" s="19">
        <f>IF($A65="","",COUNTIFS('Flight log'!$I$2:$I$1001,$A65,'Flight log'!$C$2:$C$1001,"&lt;&gt;",'Flight log'!$D$2:$D$1001,"&lt;&gt;",'Flight log'!$B$2:$B$1001,"&gt;"&amp;EDATE(TODAY(),-12),'Flight log'!$B$2:$B$1001,"&lt;="&amp;TODAY()))</f>
      </c>
      <c r="E65" s="20">
        <f>IF($A65="","",SUMIFS('Flight log'!$E$2:$E$1001,'Flight log'!$I$2:$I$1001,$A65,'Flight log'!$C$2:$C$1001,"&lt;&gt;",'Flight log'!$D$2:$D$1001,"&lt;&gt;",'Flight log'!$B$2:$B$1001,"&gt;"&amp;EDATE(TODAY(),-12),'Flight log'!$B$2:$B$1001,"&lt;="&amp;TODAY())/60)</f>
      </c>
      <c r="F65" s="19">
        <f>IF($A65="","",COUNTIFS('Flight log'!$I$2:$I$1001,$A65,'Flight log'!$C$2:$C$1001,"&lt;&gt;",'Flight log'!$D$2:$D$1001,"&lt;&gt;",'Flight log'!$B$2:$B$1001,"&gt;"&amp;(TODAY()-90),'Flight log'!$B$2:$B$1001,"&lt;="&amp;TODAY()))</f>
      </c>
      <c r="G65" s="20">
        <f>IF($A65="","",SUMIFS('Flight log'!$E$2:$E$1001,'Flight log'!$I$2:$I$1001,$A65,'Flight log'!$C$2:$C$1001,"&lt;&gt;",'Flight log'!$D$2:$D$1001,"&lt;&gt;",'Flight log'!$B$2:$B$1001,"&gt;"&amp;(TODAY()-90),'Flight log'!$B$2:$B$1001,"&lt;="&amp;TODAY())/60)</f>
      </c>
    </row>
    <row r="66" spans="1:7" x14ac:dyDescent="0.25">
      <c r="A66">
        <f>IF(Aircraft!$A$10="","",Aircraft!$A$10)</f>
      </c>
      <c r="B66" s="19">
        <f>IF($A66="","",COUNTIFS('Flight log'!$I$2:$I$1001,$A66,'Flight log'!$C$2:$C$1001,"&lt;&gt;",'Flight log'!$D$2:$D$1001,"&lt;&gt;",'Flight log'!$B$2:$B$1001,"&gt;"&amp;0,'Flight log'!$B$2:$B$1001,"&lt;="&amp;TODAY()))</f>
      </c>
      <c r="C66" s="20">
        <f>IF($A66="","",SUMIFS('Flight log'!$E$2:$E$1001,'Flight log'!$I$2:$I$1001,$A66,'Flight log'!$C$2:$C$1001,"&lt;&gt;",'Flight log'!$D$2:$D$1001,"&lt;&gt;",'Flight log'!$B$2:$B$1001,"&gt;"&amp;0,'Flight log'!$B$2:$B$1001,"&lt;="&amp;TODAY())/60)</f>
      </c>
      <c r="D66" s="19">
        <f>IF($A66="","",COUNTIFS('Flight log'!$I$2:$I$1001,$A66,'Flight log'!$C$2:$C$1001,"&lt;&gt;",'Flight log'!$D$2:$D$1001,"&lt;&gt;",'Flight log'!$B$2:$B$1001,"&gt;"&amp;EDATE(TODAY(),-12),'Flight log'!$B$2:$B$1001,"&lt;="&amp;TODAY()))</f>
      </c>
      <c r="E66" s="20">
        <f>IF($A66="","",SUMIFS('Flight log'!$E$2:$E$1001,'Flight log'!$I$2:$I$1001,$A66,'Flight log'!$C$2:$C$1001,"&lt;&gt;",'Flight log'!$D$2:$D$1001,"&lt;&gt;",'Flight log'!$B$2:$B$1001,"&gt;"&amp;EDATE(TODAY(),-12),'Flight log'!$B$2:$B$1001,"&lt;="&amp;TODAY())/60)</f>
      </c>
      <c r="F66" s="19">
        <f>IF($A66="","",COUNTIFS('Flight log'!$I$2:$I$1001,$A66,'Flight log'!$C$2:$C$1001,"&lt;&gt;",'Flight log'!$D$2:$D$1001,"&lt;&gt;",'Flight log'!$B$2:$B$1001,"&gt;"&amp;(TODAY()-90),'Flight log'!$B$2:$B$1001,"&lt;="&amp;TODAY()))</f>
      </c>
      <c r="G66" s="20">
        <f>IF($A66="","",SUMIFS('Flight log'!$E$2:$E$1001,'Flight log'!$I$2:$I$1001,$A66,'Flight log'!$C$2:$C$1001,"&lt;&gt;",'Flight log'!$D$2:$D$1001,"&lt;&gt;",'Flight log'!$B$2:$B$1001,"&gt;"&amp;(TODAY()-90),'Flight log'!$B$2:$B$1001,"&lt;="&amp;TODAY())/60)</f>
      </c>
    </row>
    <row r="67" spans="1:7" x14ac:dyDescent="0.25">
      <c r="A67">
        <f>IF(Aircraft!$A$11="","",Aircraft!$A$11)</f>
      </c>
      <c r="B67" s="19">
        <f>IF($A67="","",COUNTIFS('Flight log'!$I$2:$I$1001,$A67,'Flight log'!$C$2:$C$1001,"&lt;&gt;",'Flight log'!$D$2:$D$1001,"&lt;&gt;",'Flight log'!$B$2:$B$1001,"&gt;"&amp;0,'Flight log'!$B$2:$B$1001,"&lt;="&amp;TODAY()))</f>
      </c>
      <c r="C67" s="20">
        <f>IF($A67="","",SUMIFS('Flight log'!$E$2:$E$1001,'Flight log'!$I$2:$I$1001,$A67,'Flight log'!$C$2:$C$1001,"&lt;&gt;",'Flight log'!$D$2:$D$1001,"&lt;&gt;",'Flight log'!$B$2:$B$1001,"&gt;"&amp;0,'Flight log'!$B$2:$B$1001,"&lt;="&amp;TODAY())/60)</f>
      </c>
      <c r="D67" s="19">
        <f>IF($A67="","",COUNTIFS('Flight log'!$I$2:$I$1001,$A67,'Flight log'!$C$2:$C$1001,"&lt;&gt;",'Flight log'!$D$2:$D$1001,"&lt;&gt;",'Flight log'!$B$2:$B$1001,"&gt;"&amp;EDATE(TODAY(),-12),'Flight log'!$B$2:$B$1001,"&lt;="&amp;TODAY()))</f>
      </c>
      <c r="E67" s="20">
        <f>IF($A67="","",SUMIFS('Flight log'!$E$2:$E$1001,'Flight log'!$I$2:$I$1001,$A67,'Flight log'!$C$2:$C$1001,"&lt;&gt;",'Flight log'!$D$2:$D$1001,"&lt;&gt;",'Flight log'!$B$2:$B$1001,"&gt;"&amp;EDATE(TODAY(),-12),'Flight log'!$B$2:$B$1001,"&lt;="&amp;TODAY())/60)</f>
      </c>
      <c r="F67" s="19">
        <f>IF($A67="","",COUNTIFS('Flight log'!$I$2:$I$1001,$A67,'Flight log'!$C$2:$C$1001,"&lt;&gt;",'Flight log'!$D$2:$D$1001,"&lt;&gt;",'Flight log'!$B$2:$B$1001,"&gt;"&amp;(TODAY()-90),'Flight log'!$B$2:$B$1001,"&lt;="&amp;TODAY()))</f>
      </c>
      <c r="G67" s="20">
        <f>IF($A67="","",SUMIFS('Flight log'!$E$2:$E$1001,'Flight log'!$I$2:$I$1001,$A67,'Flight log'!$C$2:$C$1001,"&lt;&gt;",'Flight log'!$D$2:$D$1001,"&lt;&gt;",'Flight log'!$B$2:$B$1001,"&gt;"&amp;(TODAY()-90),'Flight log'!$B$2:$B$1001,"&lt;="&amp;TODAY())/60)</f>
      </c>
    </row>
    <row r="68" spans="1:7" x14ac:dyDescent="0.25">
      <c r="A68">
        <f>IF(Aircraft!$A$12="","",Aircraft!$A$12)</f>
      </c>
      <c r="B68" s="19">
        <f>IF($A68="","",COUNTIFS('Flight log'!$I$2:$I$1001,$A68,'Flight log'!$C$2:$C$1001,"&lt;&gt;",'Flight log'!$D$2:$D$1001,"&lt;&gt;",'Flight log'!$B$2:$B$1001,"&gt;"&amp;0,'Flight log'!$B$2:$B$1001,"&lt;="&amp;TODAY()))</f>
      </c>
      <c r="C68" s="20">
        <f>IF($A68="","",SUMIFS('Flight log'!$E$2:$E$1001,'Flight log'!$I$2:$I$1001,$A68,'Flight log'!$C$2:$C$1001,"&lt;&gt;",'Flight log'!$D$2:$D$1001,"&lt;&gt;",'Flight log'!$B$2:$B$1001,"&gt;"&amp;0,'Flight log'!$B$2:$B$1001,"&lt;="&amp;TODAY())/60)</f>
      </c>
      <c r="D68" s="19">
        <f>IF($A68="","",COUNTIFS('Flight log'!$I$2:$I$1001,$A68,'Flight log'!$C$2:$C$1001,"&lt;&gt;",'Flight log'!$D$2:$D$1001,"&lt;&gt;",'Flight log'!$B$2:$B$1001,"&gt;"&amp;EDATE(TODAY(),-12),'Flight log'!$B$2:$B$1001,"&lt;="&amp;TODAY()))</f>
      </c>
      <c r="E68" s="20">
        <f>IF($A68="","",SUMIFS('Flight log'!$E$2:$E$1001,'Flight log'!$I$2:$I$1001,$A68,'Flight log'!$C$2:$C$1001,"&lt;&gt;",'Flight log'!$D$2:$D$1001,"&lt;&gt;",'Flight log'!$B$2:$B$1001,"&gt;"&amp;EDATE(TODAY(),-12),'Flight log'!$B$2:$B$1001,"&lt;="&amp;TODAY())/60)</f>
      </c>
      <c r="F68" s="19">
        <f>IF($A68="","",COUNTIFS('Flight log'!$I$2:$I$1001,$A68,'Flight log'!$C$2:$C$1001,"&lt;&gt;",'Flight log'!$D$2:$D$1001,"&lt;&gt;",'Flight log'!$B$2:$B$1001,"&gt;"&amp;(TODAY()-90),'Flight log'!$B$2:$B$1001,"&lt;="&amp;TODAY()))</f>
      </c>
      <c r="G68" s="20">
        <f>IF($A68="","",SUMIFS('Flight log'!$E$2:$E$1001,'Flight log'!$I$2:$I$1001,$A68,'Flight log'!$C$2:$C$1001,"&lt;&gt;",'Flight log'!$D$2:$D$1001,"&lt;&gt;",'Flight log'!$B$2:$B$1001,"&gt;"&amp;(TODAY()-90),'Flight log'!$B$2:$B$1001,"&lt;="&amp;TODAY())/60)</f>
      </c>
    </row>
    <row r="69" spans="1:7" x14ac:dyDescent="0.25">
      <c r="A69">
        <f>IF(Aircraft!$A$13="","",Aircraft!$A$13)</f>
      </c>
      <c r="B69" s="19">
        <f>IF($A69="","",COUNTIFS('Flight log'!$I$2:$I$1001,$A69,'Flight log'!$C$2:$C$1001,"&lt;&gt;",'Flight log'!$D$2:$D$1001,"&lt;&gt;",'Flight log'!$B$2:$B$1001,"&gt;"&amp;0,'Flight log'!$B$2:$B$1001,"&lt;="&amp;TODAY()))</f>
      </c>
      <c r="C69" s="20">
        <f>IF($A69="","",SUMIFS('Flight log'!$E$2:$E$1001,'Flight log'!$I$2:$I$1001,$A69,'Flight log'!$C$2:$C$1001,"&lt;&gt;",'Flight log'!$D$2:$D$1001,"&lt;&gt;",'Flight log'!$B$2:$B$1001,"&gt;"&amp;0,'Flight log'!$B$2:$B$1001,"&lt;="&amp;TODAY())/60)</f>
      </c>
      <c r="D69" s="19">
        <f>IF($A69="","",COUNTIFS('Flight log'!$I$2:$I$1001,$A69,'Flight log'!$C$2:$C$1001,"&lt;&gt;",'Flight log'!$D$2:$D$1001,"&lt;&gt;",'Flight log'!$B$2:$B$1001,"&gt;"&amp;EDATE(TODAY(),-12),'Flight log'!$B$2:$B$1001,"&lt;="&amp;TODAY()))</f>
      </c>
      <c r="E69" s="20">
        <f>IF($A69="","",SUMIFS('Flight log'!$E$2:$E$1001,'Flight log'!$I$2:$I$1001,$A69,'Flight log'!$C$2:$C$1001,"&lt;&gt;",'Flight log'!$D$2:$D$1001,"&lt;&gt;",'Flight log'!$B$2:$B$1001,"&gt;"&amp;EDATE(TODAY(),-12),'Flight log'!$B$2:$B$1001,"&lt;="&amp;TODAY())/60)</f>
      </c>
      <c r="F69" s="19">
        <f>IF($A69="","",COUNTIFS('Flight log'!$I$2:$I$1001,$A69,'Flight log'!$C$2:$C$1001,"&lt;&gt;",'Flight log'!$D$2:$D$1001,"&lt;&gt;",'Flight log'!$B$2:$B$1001,"&gt;"&amp;(TODAY()-90),'Flight log'!$B$2:$B$1001,"&lt;="&amp;TODAY()))</f>
      </c>
      <c r="G69" s="20">
        <f>IF($A69="","",SUMIFS('Flight log'!$E$2:$E$1001,'Flight log'!$I$2:$I$1001,$A69,'Flight log'!$C$2:$C$1001,"&lt;&gt;",'Flight log'!$D$2:$D$1001,"&lt;&gt;",'Flight log'!$B$2:$B$1001,"&gt;"&amp;(TODAY()-90),'Flight log'!$B$2:$B$1001,"&lt;="&amp;TODAY())/60)</f>
      </c>
    </row>
    <row r="70" spans="1:7" x14ac:dyDescent="0.25">
      <c r="A70">
        <f>IF(Aircraft!$A$14="","",Aircraft!$A$14)</f>
      </c>
      <c r="B70" s="19">
        <f>IF($A70="","",COUNTIFS('Flight log'!$I$2:$I$1001,$A70,'Flight log'!$C$2:$C$1001,"&lt;&gt;",'Flight log'!$D$2:$D$1001,"&lt;&gt;",'Flight log'!$B$2:$B$1001,"&gt;"&amp;0,'Flight log'!$B$2:$B$1001,"&lt;="&amp;TODAY()))</f>
      </c>
      <c r="C70" s="20">
        <f>IF($A70="","",SUMIFS('Flight log'!$E$2:$E$1001,'Flight log'!$I$2:$I$1001,$A70,'Flight log'!$C$2:$C$1001,"&lt;&gt;",'Flight log'!$D$2:$D$1001,"&lt;&gt;",'Flight log'!$B$2:$B$1001,"&gt;"&amp;0,'Flight log'!$B$2:$B$1001,"&lt;="&amp;TODAY())/60)</f>
      </c>
      <c r="D70" s="19">
        <f>IF($A70="","",COUNTIFS('Flight log'!$I$2:$I$1001,$A70,'Flight log'!$C$2:$C$1001,"&lt;&gt;",'Flight log'!$D$2:$D$1001,"&lt;&gt;",'Flight log'!$B$2:$B$1001,"&gt;"&amp;EDATE(TODAY(),-12),'Flight log'!$B$2:$B$1001,"&lt;="&amp;TODAY()))</f>
      </c>
      <c r="E70" s="20">
        <f>IF($A70="","",SUMIFS('Flight log'!$E$2:$E$1001,'Flight log'!$I$2:$I$1001,$A70,'Flight log'!$C$2:$C$1001,"&lt;&gt;",'Flight log'!$D$2:$D$1001,"&lt;&gt;",'Flight log'!$B$2:$B$1001,"&gt;"&amp;EDATE(TODAY(),-12),'Flight log'!$B$2:$B$1001,"&lt;="&amp;TODAY())/60)</f>
      </c>
      <c r="F70" s="19">
        <f>IF($A70="","",COUNTIFS('Flight log'!$I$2:$I$1001,$A70,'Flight log'!$C$2:$C$1001,"&lt;&gt;",'Flight log'!$D$2:$D$1001,"&lt;&gt;",'Flight log'!$B$2:$B$1001,"&gt;"&amp;(TODAY()-90),'Flight log'!$B$2:$B$1001,"&lt;="&amp;TODAY()))</f>
      </c>
      <c r="G70" s="20">
        <f>IF($A70="","",SUMIFS('Flight log'!$E$2:$E$1001,'Flight log'!$I$2:$I$1001,$A70,'Flight log'!$C$2:$C$1001,"&lt;&gt;",'Flight log'!$D$2:$D$1001,"&lt;&gt;",'Flight log'!$B$2:$B$1001,"&gt;"&amp;(TODAY()-90),'Flight log'!$B$2:$B$1001,"&lt;="&amp;TODAY())/60)</f>
      </c>
    </row>
    <row r="71" spans="1:7" x14ac:dyDescent="0.25">
      <c r="A71">
        <f>IF(Aircraft!$A$15="","",Aircraft!$A$15)</f>
      </c>
      <c r="B71" s="19">
        <f>IF($A71="","",COUNTIFS('Flight log'!$I$2:$I$1001,$A71,'Flight log'!$C$2:$C$1001,"&lt;&gt;",'Flight log'!$D$2:$D$1001,"&lt;&gt;",'Flight log'!$B$2:$B$1001,"&gt;"&amp;0,'Flight log'!$B$2:$B$1001,"&lt;="&amp;TODAY()))</f>
      </c>
      <c r="C71" s="20">
        <f>IF($A71="","",SUMIFS('Flight log'!$E$2:$E$1001,'Flight log'!$I$2:$I$1001,$A71,'Flight log'!$C$2:$C$1001,"&lt;&gt;",'Flight log'!$D$2:$D$1001,"&lt;&gt;",'Flight log'!$B$2:$B$1001,"&gt;"&amp;0,'Flight log'!$B$2:$B$1001,"&lt;="&amp;TODAY())/60)</f>
      </c>
      <c r="D71" s="19">
        <f>IF($A71="","",COUNTIFS('Flight log'!$I$2:$I$1001,$A71,'Flight log'!$C$2:$C$1001,"&lt;&gt;",'Flight log'!$D$2:$D$1001,"&lt;&gt;",'Flight log'!$B$2:$B$1001,"&gt;"&amp;EDATE(TODAY(),-12),'Flight log'!$B$2:$B$1001,"&lt;="&amp;TODAY()))</f>
      </c>
      <c r="E71" s="20">
        <f>IF($A71="","",SUMIFS('Flight log'!$E$2:$E$1001,'Flight log'!$I$2:$I$1001,$A71,'Flight log'!$C$2:$C$1001,"&lt;&gt;",'Flight log'!$D$2:$D$1001,"&lt;&gt;",'Flight log'!$B$2:$B$1001,"&gt;"&amp;EDATE(TODAY(),-12),'Flight log'!$B$2:$B$1001,"&lt;="&amp;TODAY())/60)</f>
      </c>
      <c r="F71" s="19">
        <f>IF($A71="","",COUNTIFS('Flight log'!$I$2:$I$1001,$A71,'Flight log'!$C$2:$C$1001,"&lt;&gt;",'Flight log'!$D$2:$D$1001,"&lt;&gt;",'Flight log'!$B$2:$B$1001,"&gt;"&amp;(TODAY()-90),'Flight log'!$B$2:$B$1001,"&lt;="&amp;TODAY()))</f>
      </c>
      <c r="G71" s="20">
        <f>IF($A71="","",SUMIFS('Flight log'!$E$2:$E$1001,'Flight log'!$I$2:$I$1001,$A71,'Flight log'!$C$2:$C$1001,"&lt;&gt;",'Flight log'!$D$2:$D$1001,"&lt;&gt;",'Flight log'!$B$2:$B$1001,"&gt;"&amp;(TODAY()-90),'Flight log'!$B$2:$B$1001,"&lt;="&amp;TODAY())/60)</f>
      </c>
    </row>
    <row r="72" spans="1:7" x14ac:dyDescent="0.25">
      <c r="A72">
        <f>IF(Aircraft!$A$16="","",Aircraft!$A$16)</f>
      </c>
      <c r="B72" s="19">
        <f>IF($A72="","",COUNTIFS('Flight log'!$I$2:$I$1001,$A72,'Flight log'!$C$2:$C$1001,"&lt;&gt;",'Flight log'!$D$2:$D$1001,"&lt;&gt;",'Flight log'!$B$2:$B$1001,"&gt;"&amp;0,'Flight log'!$B$2:$B$1001,"&lt;="&amp;TODAY()))</f>
      </c>
      <c r="C72" s="20">
        <f>IF($A72="","",SUMIFS('Flight log'!$E$2:$E$1001,'Flight log'!$I$2:$I$1001,$A72,'Flight log'!$C$2:$C$1001,"&lt;&gt;",'Flight log'!$D$2:$D$1001,"&lt;&gt;",'Flight log'!$B$2:$B$1001,"&gt;"&amp;0,'Flight log'!$B$2:$B$1001,"&lt;="&amp;TODAY())/60)</f>
      </c>
      <c r="D72" s="19">
        <f>IF($A72="","",COUNTIFS('Flight log'!$I$2:$I$1001,$A72,'Flight log'!$C$2:$C$1001,"&lt;&gt;",'Flight log'!$D$2:$D$1001,"&lt;&gt;",'Flight log'!$B$2:$B$1001,"&gt;"&amp;EDATE(TODAY(),-12),'Flight log'!$B$2:$B$1001,"&lt;="&amp;TODAY()))</f>
      </c>
      <c r="E72" s="20">
        <f>IF($A72="","",SUMIFS('Flight log'!$E$2:$E$1001,'Flight log'!$I$2:$I$1001,$A72,'Flight log'!$C$2:$C$1001,"&lt;&gt;",'Flight log'!$D$2:$D$1001,"&lt;&gt;",'Flight log'!$B$2:$B$1001,"&gt;"&amp;EDATE(TODAY(),-12),'Flight log'!$B$2:$B$1001,"&lt;="&amp;TODAY())/60)</f>
      </c>
      <c r="F72" s="19">
        <f>IF($A72="","",COUNTIFS('Flight log'!$I$2:$I$1001,$A72,'Flight log'!$C$2:$C$1001,"&lt;&gt;",'Flight log'!$D$2:$D$1001,"&lt;&gt;",'Flight log'!$B$2:$B$1001,"&gt;"&amp;(TODAY()-90),'Flight log'!$B$2:$B$1001,"&lt;="&amp;TODAY()))</f>
      </c>
      <c r="G72" s="20">
        <f>IF($A72="","",SUMIFS('Flight log'!$E$2:$E$1001,'Flight log'!$I$2:$I$1001,$A72,'Flight log'!$C$2:$C$1001,"&lt;&gt;",'Flight log'!$D$2:$D$1001,"&lt;&gt;",'Flight log'!$B$2:$B$1001,"&gt;"&amp;(TODAY()-90),'Flight log'!$B$2:$B$1001,"&lt;="&amp;TODAY())/60)</f>
      </c>
    </row>
    <row r="73" spans="1:7" x14ac:dyDescent="0.25">
      <c r="A73">
        <f>IF(Aircraft!$A$17="","",Aircraft!$A$17)</f>
      </c>
      <c r="B73" s="19">
        <f>IF($A73="","",COUNTIFS('Flight log'!$I$2:$I$1001,$A73,'Flight log'!$C$2:$C$1001,"&lt;&gt;",'Flight log'!$D$2:$D$1001,"&lt;&gt;",'Flight log'!$B$2:$B$1001,"&gt;"&amp;0,'Flight log'!$B$2:$B$1001,"&lt;="&amp;TODAY()))</f>
      </c>
      <c r="C73" s="20">
        <f>IF($A73="","",SUMIFS('Flight log'!$E$2:$E$1001,'Flight log'!$I$2:$I$1001,$A73,'Flight log'!$C$2:$C$1001,"&lt;&gt;",'Flight log'!$D$2:$D$1001,"&lt;&gt;",'Flight log'!$B$2:$B$1001,"&gt;"&amp;0,'Flight log'!$B$2:$B$1001,"&lt;="&amp;TODAY())/60)</f>
      </c>
      <c r="D73" s="19">
        <f>IF($A73="","",COUNTIFS('Flight log'!$I$2:$I$1001,$A73,'Flight log'!$C$2:$C$1001,"&lt;&gt;",'Flight log'!$D$2:$D$1001,"&lt;&gt;",'Flight log'!$B$2:$B$1001,"&gt;"&amp;EDATE(TODAY(),-12),'Flight log'!$B$2:$B$1001,"&lt;="&amp;TODAY()))</f>
      </c>
      <c r="E73" s="20">
        <f>IF($A73="","",SUMIFS('Flight log'!$E$2:$E$1001,'Flight log'!$I$2:$I$1001,$A73,'Flight log'!$C$2:$C$1001,"&lt;&gt;",'Flight log'!$D$2:$D$1001,"&lt;&gt;",'Flight log'!$B$2:$B$1001,"&gt;"&amp;EDATE(TODAY(),-12),'Flight log'!$B$2:$B$1001,"&lt;="&amp;TODAY())/60)</f>
      </c>
      <c r="F73" s="19">
        <f>IF($A73="","",COUNTIFS('Flight log'!$I$2:$I$1001,$A73,'Flight log'!$C$2:$C$1001,"&lt;&gt;",'Flight log'!$D$2:$D$1001,"&lt;&gt;",'Flight log'!$B$2:$B$1001,"&gt;"&amp;(TODAY()-90),'Flight log'!$B$2:$B$1001,"&lt;="&amp;TODAY()))</f>
      </c>
      <c r="G73" s="20">
        <f>IF($A73="","",SUMIFS('Flight log'!$E$2:$E$1001,'Flight log'!$I$2:$I$1001,$A73,'Flight log'!$C$2:$C$1001,"&lt;&gt;",'Flight log'!$D$2:$D$1001,"&lt;&gt;",'Flight log'!$B$2:$B$1001,"&gt;"&amp;(TODAY()-90),'Flight log'!$B$2:$B$1001,"&lt;="&amp;TODAY())/60)</f>
      </c>
    </row>
    <row r="74" spans="1:7" x14ac:dyDescent="0.25">
      <c r="A74">
        <f>IF(Aircraft!$A$18="","",Aircraft!$A$18)</f>
      </c>
      <c r="B74" s="19">
        <f>IF($A74="","",COUNTIFS('Flight log'!$I$2:$I$1001,$A74,'Flight log'!$C$2:$C$1001,"&lt;&gt;",'Flight log'!$D$2:$D$1001,"&lt;&gt;",'Flight log'!$B$2:$B$1001,"&gt;"&amp;0,'Flight log'!$B$2:$B$1001,"&lt;="&amp;TODAY()))</f>
      </c>
      <c r="C74" s="20">
        <f>IF($A74="","",SUMIFS('Flight log'!$E$2:$E$1001,'Flight log'!$I$2:$I$1001,$A74,'Flight log'!$C$2:$C$1001,"&lt;&gt;",'Flight log'!$D$2:$D$1001,"&lt;&gt;",'Flight log'!$B$2:$B$1001,"&gt;"&amp;0,'Flight log'!$B$2:$B$1001,"&lt;="&amp;TODAY())/60)</f>
      </c>
      <c r="D74" s="19">
        <f>IF($A74="","",COUNTIFS('Flight log'!$I$2:$I$1001,$A74,'Flight log'!$C$2:$C$1001,"&lt;&gt;",'Flight log'!$D$2:$D$1001,"&lt;&gt;",'Flight log'!$B$2:$B$1001,"&gt;"&amp;EDATE(TODAY(),-12),'Flight log'!$B$2:$B$1001,"&lt;="&amp;TODAY()))</f>
      </c>
      <c r="E74" s="20">
        <f>IF($A74="","",SUMIFS('Flight log'!$E$2:$E$1001,'Flight log'!$I$2:$I$1001,$A74,'Flight log'!$C$2:$C$1001,"&lt;&gt;",'Flight log'!$D$2:$D$1001,"&lt;&gt;",'Flight log'!$B$2:$B$1001,"&gt;"&amp;EDATE(TODAY(),-12),'Flight log'!$B$2:$B$1001,"&lt;="&amp;TODAY())/60)</f>
      </c>
      <c r="F74" s="19">
        <f>IF($A74="","",COUNTIFS('Flight log'!$I$2:$I$1001,$A74,'Flight log'!$C$2:$C$1001,"&lt;&gt;",'Flight log'!$D$2:$D$1001,"&lt;&gt;",'Flight log'!$B$2:$B$1001,"&gt;"&amp;(TODAY()-90),'Flight log'!$B$2:$B$1001,"&lt;="&amp;TODAY()))</f>
      </c>
      <c r="G74" s="20">
        <f>IF($A74="","",SUMIFS('Flight log'!$E$2:$E$1001,'Flight log'!$I$2:$I$1001,$A74,'Flight log'!$C$2:$C$1001,"&lt;&gt;",'Flight log'!$D$2:$D$1001,"&lt;&gt;",'Flight log'!$B$2:$B$1001,"&gt;"&amp;(TODAY()-90),'Flight log'!$B$2:$B$1001,"&lt;="&amp;TODAY())/60)</f>
      </c>
    </row>
    <row r="75" spans="1:7" x14ac:dyDescent="0.25">
      <c r="A75">
        <f>IF(Aircraft!$A$19="","",Aircraft!$A$19)</f>
      </c>
      <c r="B75" s="19">
        <f>IF($A75="","",COUNTIFS('Flight log'!$I$2:$I$1001,$A75,'Flight log'!$C$2:$C$1001,"&lt;&gt;",'Flight log'!$D$2:$D$1001,"&lt;&gt;",'Flight log'!$B$2:$B$1001,"&gt;"&amp;0,'Flight log'!$B$2:$B$1001,"&lt;="&amp;TODAY()))</f>
      </c>
      <c r="C75" s="20">
        <f>IF($A75="","",SUMIFS('Flight log'!$E$2:$E$1001,'Flight log'!$I$2:$I$1001,$A75,'Flight log'!$C$2:$C$1001,"&lt;&gt;",'Flight log'!$D$2:$D$1001,"&lt;&gt;",'Flight log'!$B$2:$B$1001,"&gt;"&amp;0,'Flight log'!$B$2:$B$1001,"&lt;="&amp;TODAY())/60)</f>
      </c>
      <c r="D75" s="19">
        <f>IF($A75="","",COUNTIFS('Flight log'!$I$2:$I$1001,$A75,'Flight log'!$C$2:$C$1001,"&lt;&gt;",'Flight log'!$D$2:$D$1001,"&lt;&gt;",'Flight log'!$B$2:$B$1001,"&gt;"&amp;EDATE(TODAY(),-12),'Flight log'!$B$2:$B$1001,"&lt;="&amp;TODAY()))</f>
      </c>
      <c r="E75" s="20">
        <f>IF($A75="","",SUMIFS('Flight log'!$E$2:$E$1001,'Flight log'!$I$2:$I$1001,$A75,'Flight log'!$C$2:$C$1001,"&lt;&gt;",'Flight log'!$D$2:$D$1001,"&lt;&gt;",'Flight log'!$B$2:$B$1001,"&gt;"&amp;EDATE(TODAY(),-12),'Flight log'!$B$2:$B$1001,"&lt;="&amp;TODAY())/60)</f>
      </c>
      <c r="F75" s="19">
        <f>IF($A75="","",COUNTIFS('Flight log'!$I$2:$I$1001,$A75,'Flight log'!$C$2:$C$1001,"&lt;&gt;",'Flight log'!$D$2:$D$1001,"&lt;&gt;",'Flight log'!$B$2:$B$1001,"&gt;"&amp;(TODAY()-90),'Flight log'!$B$2:$B$1001,"&lt;="&amp;TODAY()))</f>
      </c>
      <c r="G75" s="20">
        <f>IF($A75="","",SUMIFS('Flight log'!$E$2:$E$1001,'Flight log'!$I$2:$I$1001,$A75,'Flight log'!$C$2:$C$1001,"&lt;&gt;",'Flight log'!$D$2:$D$1001,"&lt;&gt;",'Flight log'!$B$2:$B$1001,"&gt;"&amp;(TODAY()-90),'Flight log'!$B$2:$B$1001,"&lt;="&amp;TODAY())/60)</f>
      </c>
    </row>
    <row r="76" spans="1:7" x14ac:dyDescent="0.25">
      <c r="A76">
        <f>IF(Aircraft!$A$20="","",Aircraft!$A$20)</f>
      </c>
      <c r="B76" s="19">
        <f>IF($A76="","",COUNTIFS('Flight log'!$I$2:$I$1001,$A76,'Flight log'!$C$2:$C$1001,"&lt;&gt;",'Flight log'!$D$2:$D$1001,"&lt;&gt;",'Flight log'!$B$2:$B$1001,"&gt;"&amp;0,'Flight log'!$B$2:$B$1001,"&lt;="&amp;TODAY()))</f>
      </c>
      <c r="C76" s="20">
        <f>IF($A76="","",SUMIFS('Flight log'!$E$2:$E$1001,'Flight log'!$I$2:$I$1001,$A76,'Flight log'!$C$2:$C$1001,"&lt;&gt;",'Flight log'!$D$2:$D$1001,"&lt;&gt;",'Flight log'!$B$2:$B$1001,"&gt;"&amp;0,'Flight log'!$B$2:$B$1001,"&lt;="&amp;TODAY())/60)</f>
      </c>
      <c r="D76" s="19">
        <f>IF($A76="","",COUNTIFS('Flight log'!$I$2:$I$1001,$A76,'Flight log'!$C$2:$C$1001,"&lt;&gt;",'Flight log'!$D$2:$D$1001,"&lt;&gt;",'Flight log'!$B$2:$B$1001,"&gt;"&amp;EDATE(TODAY(),-12),'Flight log'!$B$2:$B$1001,"&lt;="&amp;TODAY()))</f>
      </c>
      <c r="E76" s="20">
        <f>IF($A76="","",SUMIFS('Flight log'!$E$2:$E$1001,'Flight log'!$I$2:$I$1001,$A76,'Flight log'!$C$2:$C$1001,"&lt;&gt;",'Flight log'!$D$2:$D$1001,"&lt;&gt;",'Flight log'!$B$2:$B$1001,"&gt;"&amp;EDATE(TODAY(),-12),'Flight log'!$B$2:$B$1001,"&lt;="&amp;TODAY())/60)</f>
      </c>
      <c r="F76" s="19">
        <f>IF($A76="","",COUNTIFS('Flight log'!$I$2:$I$1001,$A76,'Flight log'!$C$2:$C$1001,"&lt;&gt;",'Flight log'!$D$2:$D$1001,"&lt;&gt;",'Flight log'!$B$2:$B$1001,"&gt;"&amp;(TODAY()-90),'Flight log'!$B$2:$B$1001,"&lt;="&amp;TODAY()))</f>
      </c>
      <c r="G76" s="20">
        <f>IF($A76="","",SUMIFS('Flight log'!$E$2:$E$1001,'Flight log'!$I$2:$I$1001,$A76,'Flight log'!$C$2:$C$1001,"&lt;&gt;",'Flight log'!$D$2:$D$1001,"&lt;&gt;",'Flight log'!$B$2:$B$1001,"&gt;"&amp;(TODAY()-90),'Flight log'!$B$2:$B$1001,"&lt;="&amp;TODAY())/60)</f>
      </c>
    </row>
    <row r="77" spans="1:7" x14ac:dyDescent="0.25">
      <c r="A77">
        <f>IF(Aircraft!$A$21="","",Aircraft!$A$21)</f>
      </c>
      <c r="B77" s="19">
        <f>IF($A77="","",COUNTIFS('Flight log'!$I$2:$I$1001,$A77,'Flight log'!$C$2:$C$1001,"&lt;&gt;",'Flight log'!$D$2:$D$1001,"&lt;&gt;",'Flight log'!$B$2:$B$1001,"&gt;"&amp;0,'Flight log'!$B$2:$B$1001,"&lt;="&amp;TODAY()))</f>
      </c>
      <c r="C77" s="20">
        <f>IF($A77="","",SUMIFS('Flight log'!$E$2:$E$1001,'Flight log'!$I$2:$I$1001,$A77,'Flight log'!$C$2:$C$1001,"&lt;&gt;",'Flight log'!$D$2:$D$1001,"&lt;&gt;",'Flight log'!$B$2:$B$1001,"&gt;"&amp;0,'Flight log'!$B$2:$B$1001,"&lt;="&amp;TODAY())/60)</f>
      </c>
      <c r="D77" s="19">
        <f>IF($A77="","",COUNTIFS('Flight log'!$I$2:$I$1001,$A77,'Flight log'!$C$2:$C$1001,"&lt;&gt;",'Flight log'!$D$2:$D$1001,"&lt;&gt;",'Flight log'!$B$2:$B$1001,"&gt;"&amp;EDATE(TODAY(),-12),'Flight log'!$B$2:$B$1001,"&lt;="&amp;TODAY()))</f>
      </c>
      <c r="E77" s="20">
        <f>IF($A77="","",SUMIFS('Flight log'!$E$2:$E$1001,'Flight log'!$I$2:$I$1001,$A77,'Flight log'!$C$2:$C$1001,"&lt;&gt;",'Flight log'!$D$2:$D$1001,"&lt;&gt;",'Flight log'!$B$2:$B$1001,"&gt;"&amp;EDATE(TODAY(),-12),'Flight log'!$B$2:$B$1001,"&lt;="&amp;TODAY())/60)</f>
      </c>
      <c r="F77" s="19">
        <f>IF($A77="","",COUNTIFS('Flight log'!$I$2:$I$1001,$A77,'Flight log'!$C$2:$C$1001,"&lt;&gt;",'Flight log'!$D$2:$D$1001,"&lt;&gt;",'Flight log'!$B$2:$B$1001,"&gt;"&amp;(TODAY()-90),'Flight log'!$B$2:$B$1001,"&lt;="&amp;TODAY()))</f>
      </c>
      <c r="G77" s="20">
        <f>IF($A77="","",SUMIFS('Flight log'!$E$2:$E$1001,'Flight log'!$I$2:$I$1001,$A77,'Flight log'!$C$2:$C$1001,"&lt;&gt;",'Flight log'!$D$2:$D$1001,"&lt;&gt;",'Flight log'!$B$2:$B$1001,"&gt;"&amp;(TODAY()-90),'Flight log'!$B$2:$B$1001,"&lt;="&amp;TODAY())/60)</f>
      </c>
    </row>
    <row r="78" spans="1:7" x14ac:dyDescent="0.25">
      <c r="A78">
        <f>IF(Aircraft!$A$22="","",Aircraft!$A$22)</f>
      </c>
      <c r="B78" s="19">
        <f>IF($A78="","",COUNTIFS('Flight log'!$I$2:$I$1001,$A78,'Flight log'!$C$2:$C$1001,"&lt;&gt;",'Flight log'!$D$2:$D$1001,"&lt;&gt;",'Flight log'!$B$2:$B$1001,"&gt;"&amp;0,'Flight log'!$B$2:$B$1001,"&lt;="&amp;TODAY()))</f>
      </c>
      <c r="C78" s="20">
        <f>IF($A78="","",SUMIFS('Flight log'!$E$2:$E$1001,'Flight log'!$I$2:$I$1001,$A78,'Flight log'!$C$2:$C$1001,"&lt;&gt;",'Flight log'!$D$2:$D$1001,"&lt;&gt;",'Flight log'!$B$2:$B$1001,"&gt;"&amp;0,'Flight log'!$B$2:$B$1001,"&lt;="&amp;TODAY())/60)</f>
      </c>
      <c r="D78" s="19">
        <f>IF($A78="","",COUNTIFS('Flight log'!$I$2:$I$1001,$A78,'Flight log'!$C$2:$C$1001,"&lt;&gt;",'Flight log'!$D$2:$D$1001,"&lt;&gt;",'Flight log'!$B$2:$B$1001,"&gt;"&amp;EDATE(TODAY(),-12),'Flight log'!$B$2:$B$1001,"&lt;="&amp;TODAY()))</f>
      </c>
      <c r="E78" s="20">
        <f>IF($A78="","",SUMIFS('Flight log'!$E$2:$E$1001,'Flight log'!$I$2:$I$1001,$A78,'Flight log'!$C$2:$C$1001,"&lt;&gt;",'Flight log'!$D$2:$D$1001,"&lt;&gt;",'Flight log'!$B$2:$B$1001,"&gt;"&amp;EDATE(TODAY(),-12),'Flight log'!$B$2:$B$1001,"&lt;="&amp;TODAY())/60)</f>
      </c>
      <c r="F78" s="19">
        <f>IF($A78="","",COUNTIFS('Flight log'!$I$2:$I$1001,$A78,'Flight log'!$C$2:$C$1001,"&lt;&gt;",'Flight log'!$D$2:$D$1001,"&lt;&gt;",'Flight log'!$B$2:$B$1001,"&gt;"&amp;(TODAY()-90),'Flight log'!$B$2:$B$1001,"&lt;="&amp;TODAY()))</f>
      </c>
      <c r="G78" s="20">
        <f>IF($A78="","",SUMIFS('Flight log'!$E$2:$E$1001,'Flight log'!$I$2:$I$1001,$A78,'Flight log'!$C$2:$C$1001,"&lt;&gt;",'Flight log'!$D$2:$D$1001,"&lt;&gt;",'Flight log'!$B$2:$B$1001,"&gt;"&amp;(TODAY()-90),'Flight log'!$B$2:$B$1001,"&lt;="&amp;TODAY())/60)</f>
      </c>
    </row>
    <row r="79" spans="1:7" x14ac:dyDescent="0.25">
      <c r="A79">
        <f>IF(Aircraft!$A$23="","",Aircraft!$A$23)</f>
      </c>
      <c r="B79" s="19">
        <f>IF($A79="","",COUNTIFS('Flight log'!$I$2:$I$1001,$A79,'Flight log'!$C$2:$C$1001,"&lt;&gt;",'Flight log'!$D$2:$D$1001,"&lt;&gt;",'Flight log'!$B$2:$B$1001,"&gt;"&amp;0,'Flight log'!$B$2:$B$1001,"&lt;="&amp;TODAY()))</f>
      </c>
      <c r="C79" s="20">
        <f>IF($A79="","",SUMIFS('Flight log'!$E$2:$E$1001,'Flight log'!$I$2:$I$1001,$A79,'Flight log'!$C$2:$C$1001,"&lt;&gt;",'Flight log'!$D$2:$D$1001,"&lt;&gt;",'Flight log'!$B$2:$B$1001,"&gt;"&amp;0,'Flight log'!$B$2:$B$1001,"&lt;="&amp;TODAY())/60)</f>
      </c>
      <c r="D79" s="19">
        <f>IF($A79="","",COUNTIFS('Flight log'!$I$2:$I$1001,$A79,'Flight log'!$C$2:$C$1001,"&lt;&gt;",'Flight log'!$D$2:$D$1001,"&lt;&gt;",'Flight log'!$B$2:$B$1001,"&gt;"&amp;EDATE(TODAY(),-12),'Flight log'!$B$2:$B$1001,"&lt;="&amp;TODAY()))</f>
      </c>
      <c r="E79" s="20">
        <f>IF($A79="","",SUMIFS('Flight log'!$E$2:$E$1001,'Flight log'!$I$2:$I$1001,$A79,'Flight log'!$C$2:$C$1001,"&lt;&gt;",'Flight log'!$D$2:$D$1001,"&lt;&gt;",'Flight log'!$B$2:$B$1001,"&gt;"&amp;EDATE(TODAY(),-12),'Flight log'!$B$2:$B$1001,"&lt;="&amp;TODAY())/60)</f>
      </c>
      <c r="F79" s="19">
        <f>IF($A79="","",COUNTIFS('Flight log'!$I$2:$I$1001,$A79,'Flight log'!$C$2:$C$1001,"&lt;&gt;",'Flight log'!$D$2:$D$1001,"&lt;&gt;",'Flight log'!$B$2:$B$1001,"&gt;"&amp;(TODAY()-90),'Flight log'!$B$2:$B$1001,"&lt;="&amp;TODAY()))</f>
      </c>
      <c r="G79" s="20">
        <f>IF($A79="","",SUMIFS('Flight log'!$E$2:$E$1001,'Flight log'!$I$2:$I$1001,$A79,'Flight log'!$C$2:$C$1001,"&lt;&gt;",'Flight log'!$D$2:$D$1001,"&lt;&gt;",'Flight log'!$B$2:$B$1001,"&gt;"&amp;(TODAY()-90),'Flight log'!$B$2:$B$1001,"&lt;="&amp;TODAY())/60)</f>
      </c>
    </row>
    <row r="80" spans="1:7" x14ac:dyDescent="0.25">
      <c r="A80">
        <f>IF(Aircraft!$A$24="","",Aircraft!$A$24)</f>
      </c>
      <c r="B80" s="19">
        <f>IF($A80="","",COUNTIFS('Flight log'!$I$2:$I$1001,$A80,'Flight log'!$C$2:$C$1001,"&lt;&gt;",'Flight log'!$D$2:$D$1001,"&lt;&gt;",'Flight log'!$B$2:$B$1001,"&gt;"&amp;0,'Flight log'!$B$2:$B$1001,"&lt;="&amp;TODAY()))</f>
      </c>
      <c r="C80" s="20">
        <f>IF($A80="","",SUMIFS('Flight log'!$E$2:$E$1001,'Flight log'!$I$2:$I$1001,$A80,'Flight log'!$C$2:$C$1001,"&lt;&gt;",'Flight log'!$D$2:$D$1001,"&lt;&gt;",'Flight log'!$B$2:$B$1001,"&gt;"&amp;0,'Flight log'!$B$2:$B$1001,"&lt;="&amp;TODAY())/60)</f>
      </c>
      <c r="D80" s="19">
        <f>IF($A80="","",COUNTIFS('Flight log'!$I$2:$I$1001,$A80,'Flight log'!$C$2:$C$1001,"&lt;&gt;",'Flight log'!$D$2:$D$1001,"&lt;&gt;",'Flight log'!$B$2:$B$1001,"&gt;"&amp;EDATE(TODAY(),-12),'Flight log'!$B$2:$B$1001,"&lt;="&amp;TODAY()))</f>
      </c>
      <c r="E80" s="20">
        <f>IF($A80="","",SUMIFS('Flight log'!$E$2:$E$1001,'Flight log'!$I$2:$I$1001,$A80,'Flight log'!$C$2:$C$1001,"&lt;&gt;",'Flight log'!$D$2:$D$1001,"&lt;&gt;",'Flight log'!$B$2:$B$1001,"&gt;"&amp;EDATE(TODAY(),-12),'Flight log'!$B$2:$B$1001,"&lt;="&amp;TODAY())/60)</f>
      </c>
      <c r="F80" s="19">
        <f>IF($A80="","",COUNTIFS('Flight log'!$I$2:$I$1001,$A80,'Flight log'!$C$2:$C$1001,"&lt;&gt;",'Flight log'!$D$2:$D$1001,"&lt;&gt;",'Flight log'!$B$2:$B$1001,"&gt;"&amp;(TODAY()-90),'Flight log'!$B$2:$B$1001,"&lt;="&amp;TODAY()))</f>
      </c>
      <c r="G80" s="20">
        <f>IF($A80="","",SUMIFS('Flight log'!$E$2:$E$1001,'Flight log'!$I$2:$I$1001,$A80,'Flight log'!$C$2:$C$1001,"&lt;&gt;",'Flight log'!$D$2:$D$1001,"&lt;&gt;",'Flight log'!$B$2:$B$1001,"&gt;"&amp;(TODAY()-90),'Flight log'!$B$2:$B$1001,"&lt;="&amp;TODAY())/60)</f>
      </c>
    </row>
    <row r="81" spans="1:7" x14ac:dyDescent="0.25">
      <c r="A81">
        <f>IF(Aircraft!$A$25="","",Aircraft!$A$25)</f>
      </c>
      <c r="B81" s="19">
        <f>IF($A81="","",COUNTIFS('Flight log'!$I$2:$I$1001,$A81,'Flight log'!$C$2:$C$1001,"&lt;&gt;",'Flight log'!$D$2:$D$1001,"&lt;&gt;",'Flight log'!$B$2:$B$1001,"&gt;"&amp;0,'Flight log'!$B$2:$B$1001,"&lt;="&amp;TODAY()))</f>
      </c>
      <c r="C81" s="20">
        <f>IF($A81="","",SUMIFS('Flight log'!$E$2:$E$1001,'Flight log'!$I$2:$I$1001,$A81,'Flight log'!$C$2:$C$1001,"&lt;&gt;",'Flight log'!$D$2:$D$1001,"&lt;&gt;",'Flight log'!$B$2:$B$1001,"&gt;"&amp;0,'Flight log'!$B$2:$B$1001,"&lt;="&amp;TODAY())/60)</f>
      </c>
      <c r="D81" s="19">
        <f>IF($A81="","",COUNTIFS('Flight log'!$I$2:$I$1001,$A81,'Flight log'!$C$2:$C$1001,"&lt;&gt;",'Flight log'!$D$2:$D$1001,"&lt;&gt;",'Flight log'!$B$2:$B$1001,"&gt;"&amp;EDATE(TODAY(),-12),'Flight log'!$B$2:$B$1001,"&lt;="&amp;TODAY()))</f>
      </c>
      <c r="E81" s="20">
        <f>IF($A81="","",SUMIFS('Flight log'!$E$2:$E$1001,'Flight log'!$I$2:$I$1001,$A81,'Flight log'!$C$2:$C$1001,"&lt;&gt;",'Flight log'!$D$2:$D$1001,"&lt;&gt;",'Flight log'!$B$2:$B$1001,"&gt;"&amp;EDATE(TODAY(),-12),'Flight log'!$B$2:$B$1001,"&lt;="&amp;TODAY())/60)</f>
      </c>
      <c r="F81" s="19">
        <f>IF($A81="","",COUNTIFS('Flight log'!$I$2:$I$1001,$A81,'Flight log'!$C$2:$C$1001,"&lt;&gt;",'Flight log'!$D$2:$D$1001,"&lt;&gt;",'Flight log'!$B$2:$B$1001,"&gt;"&amp;(TODAY()-90),'Flight log'!$B$2:$B$1001,"&lt;="&amp;TODAY()))</f>
      </c>
      <c r="G81" s="20">
        <f>IF($A81="","",SUMIFS('Flight log'!$E$2:$E$1001,'Flight log'!$I$2:$I$1001,$A81,'Flight log'!$C$2:$C$1001,"&lt;&gt;",'Flight log'!$D$2:$D$1001,"&lt;&gt;",'Flight log'!$B$2:$B$1001,"&gt;"&amp;(TODAY()-90),'Flight log'!$B$2:$B$1001,"&lt;="&amp;TODAY())/60)</f>
      </c>
    </row>
    <row r="82" spans="1:7" x14ac:dyDescent="0.25">
      <c r="A82">
        <f>IF(Aircraft!$A$26="","",Aircraft!$A$26)</f>
      </c>
      <c r="B82" s="19">
        <f>IF($A82="","",COUNTIFS('Flight log'!$I$2:$I$1001,$A82,'Flight log'!$C$2:$C$1001,"&lt;&gt;",'Flight log'!$D$2:$D$1001,"&lt;&gt;",'Flight log'!$B$2:$B$1001,"&gt;"&amp;0,'Flight log'!$B$2:$B$1001,"&lt;="&amp;TODAY()))</f>
      </c>
      <c r="C82" s="20">
        <f>IF($A82="","",SUMIFS('Flight log'!$E$2:$E$1001,'Flight log'!$I$2:$I$1001,$A82,'Flight log'!$C$2:$C$1001,"&lt;&gt;",'Flight log'!$D$2:$D$1001,"&lt;&gt;",'Flight log'!$B$2:$B$1001,"&gt;"&amp;0,'Flight log'!$B$2:$B$1001,"&lt;="&amp;TODAY())/60)</f>
      </c>
      <c r="D82" s="19">
        <f>IF($A82="","",COUNTIFS('Flight log'!$I$2:$I$1001,$A82,'Flight log'!$C$2:$C$1001,"&lt;&gt;",'Flight log'!$D$2:$D$1001,"&lt;&gt;",'Flight log'!$B$2:$B$1001,"&gt;"&amp;EDATE(TODAY(),-12),'Flight log'!$B$2:$B$1001,"&lt;="&amp;TODAY()))</f>
      </c>
      <c r="E82" s="20">
        <f>IF($A82="","",SUMIFS('Flight log'!$E$2:$E$1001,'Flight log'!$I$2:$I$1001,$A82,'Flight log'!$C$2:$C$1001,"&lt;&gt;",'Flight log'!$D$2:$D$1001,"&lt;&gt;",'Flight log'!$B$2:$B$1001,"&gt;"&amp;EDATE(TODAY(),-12),'Flight log'!$B$2:$B$1001,"&lt;="&amp;TODAY())/60)</f>
      </c>
      <c r="F82" s="19">
        <f>IF($A82="","",COUNTIFS('Flight log'!$I$2:$I$1001,$A82,'Flight log'!$C$2:$C$1001,"&lt;&gt;",'Flight log'!$D$2:$D$1001,"&lt;&gt;",'Flight log'!$B$2:$B$1001,"&gt;"&amp;(TODAY()-90),'Flight log'!$B$2:$B$1001,"&lt;="&amp;TODAY()))</f>
      </c>
      <c r="G82" s="20">
        <f>IF($A82="","",SUMIFS('Flight log'!$E$2:$E$1001,'Flight log'!$I$2:$I$1001,$A82,'Flight log'!$C$2:$C$1001,"&lt;&gt;",'Flight log'!$D$2:$D$1001,"&lt;&gt;",'Flight log'!$B$2:$B$1001,"&gt;"&amp;(TODAY()-90),'Flight log'!$B$2:$B$1001,"&lt;="&amp;TODAY())/60)</f>
      </c>
    </row>
    <row r="83" spans="1:7" x14ac:dyDescent="0.25">
      <c r="A83">
        <f>IF(Aircraft!$A$27="","",Aircraft!$A$27)</f>
      </c>
      <c r="B83" s="19">
        <f>IF($A83="","",COUNTIFS('Flight log'!$I$2:$I$1001,$A83,'Flight log'!$C$2:$C$1001,"&lt;&gt;",'Flight log'!$D$2:$D$1001,"&lt;&gt;",'Flight log'!$B$2:$B$1001,"&gt;"&amp;0,'Flight log'!$B$2:$B$1001,"&lt;="&amp;TODAY()))</f>
      </c>
      <c r="C83" s="20">
        <f>IF($A83="","",SUMIFS('Flight log'!$E$2:$E$1001,'Flight log'!$I$2:$I$1001,$A83,'Flight log'!$C$2:$C$1001,"&lt;&gt;",'Flight log'!$D$2:$D$1001,"&lt;&gt;",'Flight log'!$B$2:$B$1001,"&gt;"&amp;0,'Flight log'!$B$2:$B$1001,"&lt;="&amp;TODAY())/60)</f>
      </c>
      <c r="D83" s="19">
        <f>IF($A83="","",COUNTIFS('Flight log'!$I$2:$I$1001,$A83,'Flight log'!$C$2:$C$1001,"&lt;&gt;",'Flight log'!$D$2:$D$1001,"&lt;&gt;",'Flight log'!$B$2:$B$1001,"&gt;"&amp;EDATE(TODAY(),-12),'Flight log'!$B$2:$B$1001,"&lt;="&amp;TODAY()))</f>
      </c>
      <c r="E83" s="20">
        <f>IF($A83="","",SUMIFS('Flight log'!$E$2:$E$1001,'Flight log'!$I$2:$I$1001,$A83,'Flight log'!$C$2:$C$1001,"&lt;&gt;",'Flight log'!$D$2:$D$1001,"&lt;&gt;",'Flight log'!$B$2:$B$1001,"&gt;"&amp;EDATE(TODAY(),-12),'Flight log'!$B$2:$B$1001,"&lt;="&amp;TODAY())/60)</f>
      </c>
      <c r="F83" s="19">
        <f>IF($A83="","",COUNTIFS('Flight log'!$I$2:$I$1001,$A83,'Flight log'!$C$2:$C$1001,"&lt;&gt;",'Flight log'!$D$2:$D$1001,"&lt;&gt;",'Flight log'!$B$2:$B$1001,"&gt;"&amp;(TODAY()-90),'Flight log'!$B$2:$B$1001,"&lt;="&amp;TODAY()))</f>
      </c>
      <c r="G83" s="20">
        <f>IF($A83="","",SUMIFS('Flight log'!$E$2:$E$1001,'Flight log'!$I$2:$I$1001,$A83,'Flight log'!$C$2:$C$1001,"&lt;&gt;",'Flight log'!$D$2:$D$1001,"&lt;&gt;",'Flight log'!$B$2:$B$1001,"&gt;"&amp;(TODAY()-90),'Flight log'!$B$2:$B$1001,"&lt;="&amp;TODAY())/60)</f>
      </c>
    </row>
    <row r="84" spans="1:7" x14ac:dyDescent="0.25">
      <c r="A84">
        <f>IF(Aircraft!$A$28="","",Aircraft!$A$28)</f>
      </c>
      <c r="B84" s="19">
        <f>IF($A84="","",COUNTIFS('Flight log'!$I$2:$I$1001,$A84,'Flight log'!$C$2:$C$1001,"&lt;&gt;",'Flight log'!$D$2:$D$1001,"&lt;&gt;",'Flight log'!$B$2:$B$1001,"&gt;"&amp;0,'Flight log'!$B$2:$B$1001,"&lt;="&amp;TODAY()))</f>
      </c>
      <c r="C84" s="20">
        <f>IF($A84="","",SUMIFS('Flight log'!$E$2:$E$1001,'Flight log'!$I$2:$I$1001,$A84,'Flight log'!$C$2:$C$1001,"&lt;&gt;",'Flight log'!$D$2:$D$1001,"&lt;&gt;",'Flight log'!$B$2:$B$1001,"&gt;"&amp;0,'Flight log'!$B$2:$B$1001,"&lt;="&amp;TODAY())/60)</f>
      </c>
      <c r="D84" s="19">
        <f>IF($A84="","",COUNTIFS('Flight log'!$I$2:$I$1001,$A84,'Flight log'!$C$2:$C$1001,"&lt;&gt;",'Flight log'!$D$2:$D$1001,"&lt;&gt;",'Flight log'!$B$2:$B$1001,"&gt;"&amp;EDATE(TODAY(),-12),'Flight log'!$B$2:$B$1001,"&lt;="&amp;TODAY()))</f>
      </c>
      <c r="E84" s="20">
        <f>IF($A84="","",SUMIFS('Flight log'!$E$2:$E$1001,'Flight log'!$I$2:$I$1001,$A84,'Flight log'!$C$2:$C$1001,"&lt;&gt;",'Flight log'!$D$2:$D$1001,"&lt;&gt;",'Flight log'!$B$2:$B$1001,"&gt;"&amp;EDATE(TODAY(),-12),'Flight log'!$B$2:$B$1001,"&lt;="&amp;TODAY())/60)</f>
      </c>
      <c r="F84" s="19">
        <f>IF($A84="","",COUNTIFS('Flight log'!$I$2:$I$1001,$A84,'Flight log'!$C$2:$C$1001,"&lt;&gt;",'Flight log'!$D$2:$D$1001,"&lt;&gt;",'Flight log'!$B$2:$B$1001,"&gt;"&amp;(TODAY()-90),'Flight log'!$B$2:$B$1001,"&lt;="&amp;TODAY()))</f>
      </c>
      <c r="G84" s="20">
        <f>IF($A84="","",SUMIFS('Flight log'!$E$2:$E$1001,'Flight log'!$I$2:$I$1001,$A84,'Flight log'!$C$2:$C$1001,"&lt;&gt;",'Flight log'!$D$2:$D$1001,"&lt;&gt;",'Flight log'!$B$2:$B$1001,"&gt;"&amp;(TODAY()-90),'Flight log'!$B$2:$B$1001,"&lt;="&amp;TODAY())/60)</f>
      </c>
    </row>
    <row r="85" spans="1:7" x14ac:dyDescent="0.25">
      <c r="A85">
        <f>IF(Aircraft!$A$29="","",Aircraft!$A$29)</f>
      </c>
      <c r="B85" s="19">
        <f>IF($A85="","",COUNTIFS('Flight log'!$I$2:$I$1001,$A85,'Flight log'!$C$2:$C$1001,"&lt;&gt;",'Flight log'!$D$2:$D$1001,"&lt;&gt;",'Flight log'!$B$2:$B$1001,"&gt;"&amp;0,'Flight log'!$B$2:$B$1001,"&lt;="&amp;TODAY()))</f>
      </c>
      <c r="C85" s="20">
        <f>IF($A85="","",SUMIFS('Flight log'!$E$2:$E$1001,'Flight log'!$I$2:$I$1001,$A85,'Flight log'!$C$2:$C$1001,"&lt;&gt;",'Flight log'!$D$2:$D$1001,"&lt;&gt;",'Flight log'!$B$2:$B$1001,"&gt;"&amp;0,'Flight log'!$B$2:$B$1001,"&lt;="&amp;TODAY())/60)</f>
      </c>
      <c r="D85" s="19">
        <f>IF($A85="","",COUNTIFS('Flight log'!$I$2:$I$1001,$A85,'Flight log'!$C$2:$C$1001,"&lt;&gt;",'Flight log'!$D$2:$D$1001,"&lt;&gt;",'Flight log'!$B$2:$B$1001,"&gt;"&amp;EDATE(TODAY(),-12),'Flight log'!$B$2:$B$1001,"&lt;="&amp;TODAY()))</f>
      </c>
      <c r="E85" s="20">
        <f>IF($A85="","",SUMIFS('Flight log'!$E$2:$E$1001,'Flight log'!$I$2:$I$1001,$A85,'Flight log'!$C$2:$C$1001,"&lt;&gt;",'Flight log'!$D$2:$D$1001,"&lt;&gt;",'Flight log'!$B$2:$B$1001,"&gt;"&amp;EDATE(TODAY(),-12),'Flight log'!$B$2:$B$1001,"&lt;="&amp;TODAY())/60)</f>
      </c>
      <c r="F85" s="19">
        <f>IF($A85="","",COUNTIFS('Flight log'!$I$2:$I$1001,$A85,'Flight log'!$C$2:$C$1001,"&lt;&gt;",'Flight log'!$D$2:$D$1001,"&lt;&gt;",'Flight log'!$B$2:$B$1001,"&gt;"&amp;(TODAY()-90),'Flight log'!$B$2:$B$1001,"&lt;="&amp;TODAY()))</f>
      </c>
      <c r="G85" s="20">
        <f>IF($A85="","",SUMIFS('Flight log'!$E$2:$E$1001,'Flight log'!$I$2:$I$1001,$A85,'Flight log'!$C$2:$C$1001,"&lt;&gt;",'Flight log'!$D$2:$D$1001,"&lt;&gt;",'Flight log'!$B$2:$B$1001,"&gt;"&amp;(TODAY()-90),'Flight log'!$B$2:$B$1001,"&lt;="&amp;TODAY())/60)</f>
      </c>
    </row>
    <row r="86" spans="1:7" x14ac:dyDescent="0.25">
      <c r="A86">
        <f>IF(Aircraft!$A$30="","",Aircraft!$A$30)</f>
      </c>
      <c r="B86" s="19">
        <f>IF($A86="","",COUNTIFS('Flight log'!$I$2:$I$1001,$A86,'Flight log'!$C$2:$C$1001,"&lt;&gt;",'Flight log'!$D$2:$D$1001,"&lt;&gt;",'Flight log'!$B$2:$B$1001,"&gt;"&amp;0,'Flight log'!$B$2:$B$1001,"&lt;="&amp;TODAY()))</f>
      </c>
      <c r="C86" s="20">
        <f>IF($A86="","",SUMIFS('Flight log'!$E$2:$E$1001,'Flight log'!$I$2:$I$1001,$A86,'Flight log'!$C$2:$C$1001,"&lt;&gt;",'Flight log'!$D$2:$D$1001,"&lt;&gt;",'Flight log'!$B$2:$B$1001,"&gt;"&amp;0,'Flight log'!$B$2:$B$1001,"&lt;="&amp;TODAY())/60)</f>
      </c>
      <c r="D86" s="19">
        <f>IF($A86="","",COUNTIFS('Flight log'!$I$2:$I$1001,$A86,'Flight log'!$C$2:$C$1001,"&lt;&gt;",'Flight log'!$D$2:$D$1001,"&lt;&gt;",'Flight log'!$B$2:$B$1001,"&gt;"&amp;EDATE(TODAY(),-12),'Flight log'!$B$2:$B$1001,"&lt;="&amp;TODAY()))</f>
      </c>
      <c r="E86" s="20">
        <f>IF($A86="","",SUMIFS('Flight log'!$E$2:$E$1001,'Flight log'!$I$2:$I$1001,$A86,'Flight log'!$C$2:$C$1001,"&lt;&gt;",'Flight log'!$D$2:$D$1001,"&lt;&gt;",'Flight log'!$B$2:$B$1001,"&gt;"&amp;EDATE(TODAY(),-12),'Flight log'!$B$2:$B$1001,"&lt;="&amp;TODAY())/60)</f>
      </c>
      <c r="F86" s="19">
        <f>IF($A86="","",COUNTIFS('Flight log'!$I$2:$I$1001,$A86,'Flight log'!$C$2:$C$1001,"&lt;&gt;",'Flight log'!$D$2:$D$1001,"&lt;&gt;",'Flight log'!$B$2:$B$1001,"&gt;"&amp;(TODAY()-90),'Flight log'!$B$2:$B$1001,"&lt;="&amp;TODAY()))</f>
      </c>
      <c r="G86" s="20">
        <f>IF($A86="","",SUMIFS('Flight log'!$E$2:$E$1001,'Flight log'!$I$2:$I$1001,$A86,'Flight log'!$C$2:$C$1001,"&lt;&gt;",'Flight log'!$D$2:$D$1001,"&lt;&gt;",'Flight log'!$B$2:$B$1001,"&gt;"&amp;(TODAY()-90),'Flight log'!$B$2:$B$1001,"&lt;="&amp;TODAY())/60)</f>
      </c>
    </row>
    <row r="87" spans="1:7" x14ac:dyDescent="0.25">
      <c r="A87">
        <f>IF(Aircraft!$A$31="","",Aircraft!$A$31)</f>
      </c>
      <c r="B87" s="19">
        <f>IF($A87="","",COUNTIFS('Flight log'!$I$2:$I$1001,$A87,'Flight log'!$C$2:$C$1001,"&lt;&gt;",'Flight log'!$D$2:$D$1001,"&lt;&gt;",'Flight log'!$B$2:$B$1001,"&gt;"&amp;0,'Flight log'!$B$2:$B$1001,"&lt;="&amp;TODAY()))</f>
      </c>
      <c r="C87" s="20">
        <f>IF($A87="","",SUMIFS('Flight log'!$E$2:$E$1001,'Flight log'!$I$2:$I$1001,$A87,'Flight log'!$C$2:$C$1001,"&lt;&gt;",'Flight log'!$D$2:$D$1001,"&lt;&gt;",'Flight log'!$B$2:$B$1001,"&gt;"&amp;0,'Flight log'!$B$2:$B$1001,"&lt;="&amp;TODAY())/60)</f>
      </c>
      <c r="D87" s="19">
        <f>IF($A87="","",COUNTIFS('Flight log'!$I$2:$I$1001,$A87,'Flight log'!$C$2:$C$1001,"&lt;&gt;",'Flight log'!$D$2:$D$1001,"&lt;&gt;",'Flight log'!$B$2:$B$1001,"&gt;"&amp;EDATE(TODAY(),-12),'Flight log'!$B$2:$B$1001,"&lt;="&amp;TODAY()))</f>
      </c>
      <c r="E87" s="20">
        <f>IF($A87="","",SUMIFS('Flight log'!$E$2:$E$1001,'Flight log'!$I$2:$I$1001,$A87,'Flight log'!$C$2:$C$1001,"&lt;&gt;",'Flight log'!$D$2:$D$1001,"&lt;&gt;",'Flight log'!$B$2:$B$1001,"&gt;"&amp;EDATE(TODAY(),-12),'Flight log'!$B$2:$B$1001,"&lt;="&amp;TODAY())/60)</f>
      </c>
      <c r="F87" s="19">
        <f>IF($A87="","",COUNTIFS('Flight log'!$I$2:$I$1001,$A87,'Flight log'!$C$2:$C$1001,"&lt;&gt;",'Flight log'!$D$2:$D$1001,"&lt;&gt;",'Flight log'!$B$2:$B$1001,"&gt;"&amp;(TODAY()-90),'Flight log'!$B$2:$B$1001,"&lt;="&amp;TODAY()))</f>
      </c>
      <c r="G87" s="20">
        <f>IF($A87="","",SUMIFS('Flight log'!$E$2:$E$1001,'Flight log'!$I$2:$I$1001,$A87,'Flight log'!$C$2:$C$1001,"&lt;&gt;",'Flight log'!$D$2:$D$1001,"&lt;&gt;",'Flight log'!$B$2:$B$1001,"&gt;"&amp;(TODAY()-90),'Flight log'!$B$2:$B$1001,"&lt;="&amp;TODAY())/60)</f>
      </c>
    </row>
    <row r="88" spans="1:7" x14ac:dyDescent="0.25">
      <c r="A88">
        <f>IF(Aircraft!$A$32="","",Aircraft!$A$32)</f>
      </c>
      <c r="B88" s="19">
        <f>IF($A88="","",COUNTIFS('Flight log'!$I$2:$I$1001,$A88,'Flight log'!$C$2:$C$1001,"&lt;&gt;",'Flight log'!$D$2:$D$1001,"&lt;&gt;",'Flight log'!$B$2:$B$1001,"&gt;"&amp;0,'Flight log'!$B$2:$B$1001,"&lt;="&amp;TODAY()))</f>
      </c>
      <c r="C88" s="20">
        <f>IF($A88="","",SUMIFS('Flight log'!$E$2:$E$1001,'Flight log'!$I$2:$I$1001,$A88,'Flight log'!$C$2:$C$1001,"&lt;&gt;",'Flight log'!$D$2:$D$1001,"&lt;&gt;",'Flight log'!$B$2:$B$1001,"&gt;"&amp;0,'Flight log'!$B$2:$B$1001,"&lt;="&amp;TODAY())/60)</f>
      </c>
      <c r="D88" s="19">
        <f>IF($A88="","",COUNTIFS('Flight log'!$I$2:$I$1001,$A88,'Flight log'!$C$2:$C$1001,"&lt;&gt;",'Flight log'!$D$2:$D$1001,"&lt;&gt;",'Flight log'!$B$2:$B$1001,"&gt;"&amp;EDATE(TODAY(),-12),'Flight log'!$B$2:$B$1001,"&lt;="&amp;TODAY()))</f>
      </c>
      <c r="E88" s="20">
        <f>IF($A88="","",SUMIFS('Flight log'!$E$2:$E$1001,'Flight log'!$I$2:$I$1001,$A88,'Flight log'!$C$2:$C$1001,"&lt;&gt;",'Flight log'!$D$2:$D$1001,"&lt;&gt;",'Flight log'!$B$2:$B$1001,"&gt;"&amp;EDATE(TODAY(),-12),'Flight log'!$B$2:$B$1001,"&lt;="&amp;TODAY())/60)</f>
      </c>
      <c r="F88" s="19">
        <f>IF($A88="","",COUNTIFS('Flight log'!$I$2:$I$1001,$A88,'Flight log'!$C$2:$C$1001,"&lt;&gt;",'Flight log'!$D$2:$D$1001,"&lt;&gt;",'Flight log'!$B$2:$B$1001,"&gt;"&amp;(TODAY()-90),'Flight log'!$B$2:$B$1001,"&lt;="&amp;TODAY()))</f>
      </c>
      <c r="G88" s="20">
        <f>IF($A88="","",SUMIFS('Flight log'!$E$2:$E$1001,'Flight log'!$I$2:$I$1001,$A88,'Flight log'!$C$2:$C$1001,"&lt;&gt;",'Flight log'!$D$2:$D$1001,"&lt;&gt;",'Flight log'!$B$2:$B$1001,"&gt;"&amp;(TODAY()-90),'Flight log'!$B$2:$B$1001,"&lt;="&amp;TODAY())/60)</f>
      </c>
    </row>
    <row r="89" spans="1:7" x14ac:dyDescent="0.25">
      <c r="A89">
        <f>IF(Aircraft!$A$33="","",Aircraft!$A$33)</f>
      </c>
      <c r="B89" s="19">
        <f>IF($A89="","",COUNTIFS('Flight log'!$I$2:$I$1001,$A89,'Flight log'!$C$2:$C$1001,"&lt;&gt;",'Flight log'!$D$2:$D$1001,"&lt;&gt;",'Flight log'!$B$2:$B$1001,"&gt;"&amp;0,'Flight log'!$B$2:$B$1001,"&lt;="&amp;TODAY()))</f>
      </c>
      <c r="C89" s="20">
        <f>IF($A89="","",SUMIFS('Flight log'!$E$2:$E$1001,'Flight log'!$I$2:$I$1001,$A89,'Flight log'!$C$2:$C$1001,"&lt;&gt;",'Flight log'!$D$2:$D$1001,"&lt;&gt;",'Flight log'!$B$2:$B$1001,"&gt;"&amp;0,'Flight log'!$B$2:$B$1001,"&lt;="&amp;TODAY())/60)</f>
      </c>
      <c r="D89" s="19">
        <f>IF($A89="","",COUNTIFS('Flight log'!$I$2:$I$1001,$A89,'Flight log'!$C$2:$C$1001,"&lt;&gt;",'Flight log'!$D$2:$D$1001,"&lt;&gt;",'Flight log'!$B$2:$B$1001,"&gt;"&amp;EDATE(TODAY(),-12),'Flight log'!$B$2:$B$1001,"&lt;="&amp;TODAY()))</f>
      </c>
      <c r="E89" s="20">
        <f>IF($A89="","",SUMIFS('Flight log'!$E$2:$E$1001,'Flight log'!$I$2:$I$1001,$A89,'Flight log'!$C$2:$C$1001,"&lt;&gt;",'Flight log'!$D$2:$D$1001,"&lt;&gt;",'Flight log'!$B$2:$B$1001,"&gt;"&amp;EDATE(TODAY(),-12),'Flight log'!$B$2:$B$1001,"&lt;="&amp;TODAY())/60)</f>
      </c>
      <c r="F89" s="19">
        <f>IF($A89="","",COUNTIFS('Flight log'!$I$2:$I$1001,$A89,'Flight log'!$C$2:$C$1001,"&lt;&gt;",'Flight log'!$D$2:$D$1001,"&lt;&gt;",'Flight log'!$B$2:$B$1001,"&gt;"&amp;(TODAY()-90),'Flight log'!$B$2:$B$1001,"&lt;="&amp;TODAY()))</f>
      </c>
      <c r="G89" s="20">
        <f>IF($A89="","",SUMIFS('Flight log'!$E$2:$E$1001,'Flight log'!$I$2:$I$1001,$A89,'Flight log'!$C$2:$C$1001,"&lt;&gt;",'Flight log'!$D$2:$D$1001,"&lt;&gt;",'Flight log'!$B$2:$B$1001,"&gt;"&amp;(TODAY()-90),'Flight log'!$B$2:$B$1001,"&lt;="&amp;TODAY())/60)</f>
      </c>
    </row>
    <row r="90" spans="1:7" x14ac:dyDescent="0.25">
      <c r="A90">
        <f>IF(Aircraft!$A$34="","",Aircraft!$A$34)</f>
      </c>
      <c r="B90" s="19">
        <f>IF($A90="","",COUNTIFS('Flight log'!$I$2:$I$1001,$A90,'Flight log'!$C$2:$C$1001,"&lt;&gt;",'Flight log'!$D$2:$D$1001,"&lt;&gt;",'Flight log'!$B$2:$B$1001,"&gt;"&amp;0,'Flight log'!$B$2:$B$1001,"&lt;="&amp;TODAY()))</f>
      </c>
      <c r="C90" s="20">
        <f>IF($A90="","",SUMIFS('Flight log'!$E$2:$E$1001,'Flight log'!$I$2:$I$1001,$A90,'Flight log'!$C$2:$C$1001,"&lt;&gt;",'Flight log'!$D$2:$D$1001,"&lt;&gt;",'Flight log'!$B$2:$B$1001,"&gt;"&amp;0,'Flight log'!$B$2:$B$1001,"&lt;="&amp;TODAY())/60)</f>
      </c>
      <c r="D90" s="19">
        <f>IF($A90="","",COUNTIFS('Flight log'!$I$2:$I$1001,$A90,'Flight log'!$C$2:$C$1001,"&lt;&gt;",'Flight log'!$D$2:$D$1001,"&lt;&gt;",'Flight log'!$B$2:$B$1001,"&gt;"&amp;EDATE(TODAY(),-12),'Flight log'!$B$2:$B$1001,"&lt;="&amp;TODAY()))</f>
      </c>
      <c r="E90" s="20">
        <f>IF($A90="","",SUMIFS('Flight log'!$E$2:$E$1001,'Flight log'!$I$2:$I$1001,$A90,'Flight log'!$C$2:$C$1001,"&lt;&gt;",'Flight log'!$D$2:$D$1001,"&lt;&gt;",'Flight log'!$B$2:$B$1001,"&gt;"&amp;EDATE(TODAY(),-12),'Flight log'!$B$2:$B$1001,"&lt;="&amp;TODAY())/60)</f>
      </c>
      <c r="F90" s="19">
        <f>IF($A90="","",COUNTIFS('Flight log'!$I$2:$I$1001,$A90,'Flight log'!$C$2:$C$1001,"&lt;&gt;",'Flight log'!$D$2:$D$1001,"&lt;&gt;",'Flight log'!$B$2:$B$1001,"&gt;"&amp;(TODAY()-90),'Flight log'!$B$2:$B$1001,"&lt;="&amp;TODAY()))</f>
      </c>
      <c r="G90" s="20">
        <f>IF($A90="","",SUMIFS('Flight log'!$E$2:$E$1001,'Flight log'!$I$2:$I$1001,$A90,'Flight log'!$C$2:$C$1001,"&lt;&gt;",'Flight log'!$D$2:$D$1001,"&lt;&gt;",'Flight log'!$B$2:$B$1001,"&gt;"&amp;(TODAY()-90),'Flight log'!$B$2:$B$1001,"&lt;="&amp;TODAY())/60)</f>
      </c>
    </row>
    <row r="91" spans="1:7" x14ac:dyDescent="0.25">
      <c r="A91">
        <f>IF(Aircraft!$A$35="","",Aircraft!$A$35)</f>
      </c>
      <c r="B91" s="19">
        <f>IF($A91="","",COUNTIFS('Flight log'!$I$2:$I$1001,$A91,'Flight log'!$C$2:$C$1001,"&lt;&gt;",'Flight log'!$D$2:$D$1001,"&lt;&gt;",'Flight log'!$B$2:$B$1001,"&gt;"&amp;0,'Flight log'!$B$2:$B$1001,"&lt;="&amp;TODAY()))</f>
      </c>
      <c r="C91" s="20">
        <f>IF($A91="","",SUMIFS('Flight log'!$E$2:$E$1001,'Flight log'!$I$2:$I$1001,$A91,'Flight log'!$C$2:$C$1001,"&lt;&gt;",'Flight log'!$D$2:$D$1001,"&lt;&gt;",'Flight log'!$B$2:$B$1001,"&gt;"&amp;0,'Flight log'!$B$2:$B$1001,"&lt;="&amp;TODAY())/60)</f>
      </c>
      <c r="D91" s="19">
        <f>IF($A91="","",COUNTIFS('Flight log'!$I$2:$I$1001,$A91,'Flight log'!$C$2:$C$1001,"&lt;&gt;",'Flight log'!$D$2:$D$1001,"&lt;&gt;",'Flight log'!$B$2:$B$1001,"&gt;"&amp;EDATE(TODAY(),-12),'Flight log'!$B$2:$B$1001,"&lt;="&amp;TODAY()))</f>
      </c>
      <c r="E91" s="20">
        <f>IF($A91="","",SUMIFS('Flight log'!$E$2:$E$1001,'Flight log'!$I$2:$I$1001,$A91,'Flight log'!$C$2:$C$1001,"&lt;&gt;",'Flight log'!$D$2:$D$1001,"&lt;&gt;",'Flight log'!$B$2:$B$1001,"&gt;"&amp;EDATE(TODAY(),-12),'Flight log'!$B$2:$B$1001,"&lt;="&amp;TODAY())/60)</f>
      </c>
      <c r="F91" s="19">
        <f>IF($A91="","",COUNTIFS('Flight log'!$I$2:$I$1001,$A91,'Flight log'!$C$2:$C$1001,"&lt;&gt;",'Flight log'!$D$2:$D$1001,"&lt;&gt;",'Flight log'!$B$2:$B$1001,"&gt;"&amp;(TODAY()-90),'Flight log'!$B$2:$B$1001,"&lt;="&amp;TODAY()))</f>
      </c>
      <c r="G91" s="20">
        <f>IF($A91="","",SUMIFS('Flight log'!$E$2:$E$1001,'Flight log'!$I$2:$I$1001,$A91,'Flight log'!$C$2:$C$1001,"&lt;&gt;",'Flight log'!$D$2:$D$1001,"&lt;&gt;",'Flight log'!$B$2:$B$1001,"&gt;"&amp;(TODAY()-90),'Flight log'!$B$2:$B$1001,"&lt;="&amp;TODAY())/60)</f>
      </c>
    </row>
    <row r="92" spans="1:7" x14ac:dyDescent="0.25">
      <c r="A92">
        <f>IF(Aircraft!$A$36="","",Aircraft!$A$36)</f>
      </c>
      <c r="B92" s="19">
        <f>IF($A92="","",COUNTIFS('Flight log'!$I$2:$I$1001,$A92,'Flight log'!$C$2:$C$1001,"&lt;&gt;",'Flight log'!$D$2:$D$1001,"&lt;&gt;",'Flight log'!$B$2:$B$1001,"&gt;"&amp;0,'Flight log'!$B$2:$B$1001,"&lt;="&amp;TODAY()))</f>
      </c>
      <c r="C92" s="20">
        <f>IF($A92="","",SUMIFS('Flight log'!$E$2:$E$1001,'Flight log'!$I$2:$I$1001,$A92,'Flight log'!$C$2:$C$1001,"&lt;&gt;",'Flight log'!$D$2:$D$1001,"&lt;&gt;",'Flight log'!$B$2:$B$1001,"&gt;"&amp;0,'Flight log'!$B$2:$B$1001,"&lt;="&amp;TODAY())/60)</f>
      </c>
      <c r="D92" s="19">
        <f>IF($A92="","",COUNTIFS('Flight log'!$I$2:$I$1001,$A92,'Flight log'!$C$2:$C$1001,"&lt;&gt;",'Flight log'!$D$2:$D$1001,"&lt;&gt;",'Flight log'!$B$2:$B$1001,"&gt;"&amp;EDATE(TODAY(),-12),'Flight log'!$B$2:$B$1001,"&lt;="&amp;TODAY()))</f>
      </c>
      <c r="E92" s="20">
        <f>IF($A92="","",SUMIFS('Flight log'!$E$2:$E$1001,'Flight log'!$I$2:$I$1001,$A92,'Flight log'!$C$2:$C$1001,"&lt;&gt;",'Flight log'!$D$2:$D$1001,"&lt;&gt;",'Flight log'!$B$2:$B$1001,"&gt;"&amp;EDATE(TODAY(),-12),'Flight log'!$B$2:$B$1001,"&lt;="&amp;TODAY())/60)</f>
      </c>
      <c r="F92" s="19">
        <f>IF($A92="","",COUNTIFS('Flight log'!$I$2:$I$1001,$A92,'Flight log'!$C$2:$C$1001,"&lt;&gt;",'Flight log'!$D$2:$D$1001,"&lt;&gt;",'Flight log'!$B$2:$B$1001,"&gt;"&amp;(TODAY()-90),'Flight log'!$B$2:$B$1001,"&lt;="&amp;TODAY()))</f>
      </c>
      <c r="G92" s="20">
        <f>IF($A92="","",SUMIFS('Flight log'!$E$2:$E$1001,'Flight log'!$I$2:$I$1001,$A92,'Flight log'!$C$2:$C$1001,"&lt;&gt;",'Flight log'!$D$2:$D$1001,"&lt;&gt;",'Flight log'!$B$2:$B$1001,"&gt;"&amp;(TODAY()-90),'Flight log'!$B$2:$B$1001,"&lt;="&amp;TODAY())/60)</f>
      </c>
    </row>
    <row r="93" spans="1:7" x14ac:dyDescent="0.25">
      <c r="A93">
        <f>IF(Aircraft!$A$37="","",Aircraft!$A$37)</f>
      </c>
      <c r="B93" s="19">
        <f>IF($A93="","",COUNTIFS('Flight log'!$I$2:$I$1001,$A93,'Flight log'!$C$2:$C$1001,"&lt;&gt;",'Flight log'!$D$2:$D$1001,"&lt;&gt;",'Flight log'!$B$2:$B$1001,"&gt;"&amp;0,'Flight log'!$B$2:$B$1001,"&lt;="&amp;TODAY()))</f>
      </c>
      <c r="C93" s="20">
        <f>IF($A93="","",SUMIFS('Flight log'!$E$2:$E$1001,'Flight log'!$I$2:$I$1001,$A93,'Flight log'!$C$2:$C$1001,"&lt;&gt;",'Flight log'!$D$2:$D$1001,"&lt;&gt;",'Flight log'!$B$2:$B$1001,"&gt;"&amp;0,'Flight log'!$B$2:$B$1001,"&lt;="&amp;TODAY())/60)</f>
      </c>
      <c r="D93" s="19">
        <f>IF($A93="","",COUNTIFS('Flight log'!$I$2:$I$1001,$A93,'Flight log'!$C$2:$C$1001,"&lt;&gt;",'Flight log'!$D$2:$D$1001,"&lt;&gt;",'Flight log'!$B$2:$B$1001,"&gt;"&amp;EDATE(TODAY(),-12),'Flight log'!$B$2:$B$1001,"&lt;="&amp;TODAY()))</f>
      </c>
      <c r="E93" s="20">
        <f>IF($A93="","",SUMIFS('Flight log'!$E$2:$E$1001,'Flight log'!$I$2:$I$1001,$A93,'Flight log'!$C$2:$C$1001,"&lt;&gt;",'Flight log'!$D$2:$D$1001,"&lt;&gt;",'Flight log'!$B$2:$B$1001,"&gt;"&amp;EDATE(TODAY(),-12),'Flight log'!$B$2:$B$1001,"&lt;="&amp;TODAY())/60)</f>
      </c>
      <c r="F93" s="19">
        <f>IF($A93="","",COUNTIFS('Flight log'!$I$2:$I$1001,$A93,'Flight log'!$C$2:$C$1001,"&lt;&gt;",'Flight log'!$D$2:$D$1001,"&lt;&gt;",'Flight log'!$B$2:$B$1001,"&gt;"&amp;(TODAY()-90),'Flight log'!$B$2:$B$1001,"&lt;="&amp;TODAY()))</f>
      </c>
      <c r="G93" s="20">
        <f>IF($A93="","",SUMIFS('Flight log'!$E$2:$E$1001,'Flight log'!$I$2:$I$1001,$A93,'Flight log'!$C$2:$C$1001,"&lt;&gt;",'Flight log'!$D$2:$D$1001,"&lt;&gt;",'Flight log'!$B$2:$B$1001,"&gt;"&amp;(TODAY()-90),'Flight log'!$B$2:$B$1001,"&lt;="&amp;TODAY())/60)</f>
      </c>
    </row>
    <row r="94" spans="1:7" x14ac:dyDescent="0.25">
      <c r="A94">
        <f>IF(Aircraft!$A$38="","",Aircraft!$A$38)</f>
      </c>
      <c r="B94" s="19">
        <f>IF($A94="","",COUNTIFS('Flight log'!$I$2:$I$1001,$A94,'Flight log'!$C$2:$C$1001,"&lt;&gt;",'Flight log'!$D$2:$D$1001,"&lt;&gt;",'Flight log'!$B$2:$B$1001,"&gt;"&amp;0,'Flight log'!$B$2:$B$1001,"&lt;="&amp;TODAY()))</f>
      </c>
      <c r="C94" s="20">
        <f>IF($A94="","",SUMIFS('Flight log'!$E$2:$E$1001,'Flight log'!$I$2:$I$1001,$A94,'Flight log'!$C$2:$C$1001,"&lt;&gt;",'Flight log'!$D$2:$D$1001,"&lt;&gt;",'Flight log'!$B$2:$B$1001,"&gt;"&amp;0,'Flight log'!$B$2:$B$1001,"&lt;="&amp;TODAY())/60)</f>
      </c>
      <c r="D94" s="19">
        <f>IF($A94="","",COUNTIFS('Flight log'!$I$2:$I$1001,$A94,'Flight log'!$C$2:$C$1001,"&lt;&gt;",'Flight log'!$D$2:$D$1001,"&lt;&gt;",'Flight log'!$B$2:$B$1001,"&gt;"&amp;EDATE(TODAY(),-12),'Flight log'!$B$2:$B$1001,"&lt;="&amp;TODAY()))</f>
      </c>
      <c r="E94" s="20">
        <f>IF($A94="","",SUMIFS('Flight log'!$E$2:$E$1001,'Flight log'!$I$2:$I$1001,$A94,'Flight log'!$C$2:$C$1001,"&lt;&gt;",'Flight log'!$D$2:$D$1001,"&lt;&gt;",'Flight log'!$B$2:$B$1001,"&gt;"&amp;EDATE(TODAY(),-12),'Flight log'!$B$2:$B$1001,"&lt;="&amp;TODAY())/60)</f>
      </c>
      <c r="F94" s="19">
        <f>IF($A94="","",COUNTIFS('Flight log'!$I$2:$I$1001,$A94,'Flight log'!$C$2:$C$1001,"&lt;&gt;",'Flight log'!$D$2:$D$1001,"&lt;&gt;",'Flight log'!$B$2:$B$1001,"&gt;"&amp;(TODAY()-90),'Flight log'!$B$2:$B$1001,"&lt;="&amp;TODAY()))</f>
      </c>
      <c r="G94" s="20">
        <f>IF($A94="","",SUMIFS('Flight log'!$E$2:$E$1001,'Flight log'!$I$2:$I$1001,$A94,'Flight log'!$C$2:$C$1001,"&lt;&gt;",'Flight log'!$D$2:$D$1001,"&lt;&gt;",'Flight log'!$B$2:$B$1001,"&gt;"&amp;(TODAY()-90),'Flight log'!$B$2:$B$1001,"&lt;="&amp;TODAY())/60)</f>
      </c>
    </row>
    <row r="95" spans="1:7" x14ac:dyDescent="0.25">
      <c r="A95">
        <f>IF(Aircraft!$A$39="","",Aircraft!$A$39)</f>
      </c>
      <c r="B95" s="19">
        <f>IF($A95="","",COUNTIFS('Flight log'!$I$2:$I$1001,$A95,'Flight log'!$C$2:$C$1001,"&lt;&gt;",'Flight log'!$D$2:$D$1001,"&lt;&gt;",'Flight log'!$B$2:$B$1001,"&gt;"&amp;0,'Flight log'!$B$2:$B$1001,"&lt;="&amp;TODAY()))</f>
      </c>
      <c r="C95" s="20">
        <f>IF($A95="","",SUMIFS('Flight log'!$E$2:$E$1001,'Flight log'!$I$2:$I$1001,$A95,'Flight log'!$C$2:$C$1001,"&lt;&gt;",'Flight log'!$D$2:$D$1001,"&lt;&gt;",'Flight log'!$B$2:$B$1001,"&gt;"&amp;0,'Flight log'!$B$2:$B$1001,"&lt;="&amp;TODAY())/60)</f>
      </c>
      <c r="D95" s="19">
        <f>IF($A95="","",COUNTIFS('Flight log'!$I$2:$I$1001,$A95,'Flight log'!$C$2:$C$1001,"&lt;&gt;",'Flight log'!$D$2:$D$1001,"&lt;&gt;",'Flight log'!$B$2:$B$1001,"&gt;"&amp;EDATE(TODAY(),-12),'Flight log'!$B$2:$B$1001,"&lt;="&amp;TODAY()))</f>
      </c>
      <c r="E95" s="20">
        <f>IF($A95="","",SUMIFS('Flight log'!$E$2:$E$1001,'Flight log'!$I$2:$I$1001,$A95,'Flight log'!$C$2:$C$1001,"&lt;&gt;",'Flight log'!$D$2:$D$1001,"&lt;&gt;",'Flight log'!$B$2:$B$1001,"&gt;"&amp;EDATE(TODAY(),-12),'Flight log'!$B$2:$B$1001,"&lt;="&amp;TODAY())/60)</f>
      </c>
      <c r="F95" s="19">
        <f>IF($A95="","",COUNTIFS('Flight log'!$I$2:$I$1001,$A95,'Flight log'!$C$2:$C$1001,"&lt;&gt;",'Flight log'!$D$2:$D$1001,"&lt;&gt;",'Flight log'!$B$2:$B$1001,"&gt;"&amp;(TODAY()-90),'Flight log'!$B$2:$B$1001,"&lt;="&amp;TODAY()))</f>
      </c>
      <c r="G95" s="20">
        <f>IF($A95="","",SUMIFS('Flight log'!$E$2:$E$1001,'Flight log'!$I$2:$I$1001,$A95,'Flight log'!$C$2:$C$1001,"&lt;&gt;",'Flight log'!$D$2:$D$1001,"&lt;&gt;",'Flight log'!$B$2:$B$1001,"&gt;"&amp;(TODAY()-90),'Flight log'!$B$2:$B$1001,"&lt;="&amp;TODAY())/60)</f>
      </c>
    </row>
    <row r="96" spans="1:7" x14ac:dyDescent="0.25">
      <c r="A96">
        <f>IF(Aircraft!$A$40="","",Aircraft!$A$40)</f>
      </c>
      <c r="B96" s="19">
        <f>IF($A96="","",COUNTIFS('Flight log'!$I$2:$I$1001,$A96,'Flight log'!$C$2:$C$1001,"&lt;&gt;",'Flight log'!$D$2:$D$1001,"&lt;&gt;",'Flight log'!$B$2:$B$1001,"&gt;"&amp;0,'Flight log'!$B$2:$B$1001,"&lt;="&amp;TODAY()))</f>
      </c>
      <c r="C96" s="20">
        <f>IF($A96="","",SUMIFS('Flight log'!$E$2:$E$1001,'Flight log'!$I$2:$I$1001,$A96,'Flight log'!$C$2:$C$1001,"&lt;&gt;",'Flight log'!$D$2:$D$1001,"&lt;&gt;",'Flight log'!$B$2:$B$1001,"&gt;"&amp;0,'Flight log'!$B$2:$B$1001,"&lt;="&amp;TODAY())/60)</f>
      </c>
      <c r="D96" s="19">
        <f>IF($A96="","",COUNTIFS('Flight log'!$I$2:$I$1001,$A96,'Flight log'!$C$2:$C$1001,"&lt;&gt;",'Flight log'!$D$2:$D$1001,"&lt;&gt;",'Flight log'!$B$2:$B$1001,"&gt;"&amp;EDATE(TODAY(),-12),'Flight log'!$B$2:$B$1001,"&lt;="&amp;TODAY()))</f>
      </c>
      <c r="E96" s="20">
        <f>IF($A96="","",SUMIFS('Flight log'!$E$2:$E$1001,'Flight log'!$I$2:$I$1001,$A96,'Flight log'!$C$2:$C$1001,"&lt;&gt;",'Flight log'!$D$2:$D$1001,"&lt;&gt;",'Flight log'!$B$2:$B$1001,"&gt;"&amp;EDATE(TODAY(),-12),'Flight log'!$B$2:$B$1001,"&lt;="&amp;TODAY())/60)</f>
      </c>
      <c r="F96" s="19">
        <f>IF($A96="","",COUNTIFS('Flight log'!$I$2:$I$1001,$A96,'Flight log'!$C$2:$C$1001,"&lt;&gt;",'Flight log'!$D$2:$D$1001,"&lt;&gt;",'Flight log'!$B$2:$B$1001,"&gt;"&amp;(TODAY()-90),'Flight log'!$B$2:$B$1001,"&lt;="&amp;TODAY()))</f>
      </c>
      <c r="G96" s="20">
        <f>IF($A96="","",SUMIFS('Flight log'!$E$2:$E$1001,'Flight log'!$I$2:$I$1001,$A96,'Flight log'!$C$2:$C$1001,"&lt;&gt;",'Flight log'!$D$2:$D$1001,"&lt;&gt;",'Flight log'!$B$2:$B$1001,"&gt;"&amp;(TODAY()-90),'Flight log'!$B$2:$B$1001,"&lt;="&amp;TODAY())/60)</f>
      </c>
    </row>
    <row r="97" spans="1:7" x14ac:dyDescent="0.25">
      <c r="A97">
        <f>IF(Aircraft!$A$41="","",Aircraft!$A$41)</f>
      </c>
      <c r="B97" s="19">
        <f>IF($A97="","",COUNTIFS('Flight log'!$I$2:$I$1001,$A97,'Flight log'!$C$2:$C$1001,"&lt;&gt;",'Flight log'!$D$2:$D$1001,"&lt;&gt;",'Flight log'!$B$2:$B$1001,"&gt;"&amp;0,'Flight log'!$B$2:$B$1001,"&lt;="&amp;TODAY()))</f>
      </c>
      <c r="C97" s="20">
        <f>IF($A97="","",SUMIFS('Flight log'!$E$2:$E$1001,'Flight log'!$I$2:$I$1001,$A97,'Flight log'!$C$2:$C$1001,"&lt;&gt;",'Flight log'!$D$2:$D$1001,"&lt;&gt;",'Flight log'!$B$2:$B$1001,"&gt;"&amp;0,'Flight log'!$B$2:$B$1001,"&lt;="&amp;TODAY())/60)</f>
      </c>
      <c r="D97" s="19">
        <f>IF($A97="","",COUNTIFS('Flight log'!$I$2:$I$1001,$A97,'Flight log'!$C$2:$C$1001,"&lt;&gt;",'Flight log'!$D$2:$D$1001,"&lt;&gt;",'Flight log'!$B$2:$B$1001,"&gt;"&amp;EDATE(TODAY(),-12),'Flight log'!$B$2:$B$1001,"&lt;="&amp;TODAY()))</f>
      </c>
      <c r="E97" s="20">
        <f>IF($A97="","",SUMIFS('Flight log'!$E$2:$E$1001,'Flight log'!$I$2:$I$1001,$A97,'Flight log'!$C$2:$C$1001,"&lt;&gt;",'Flight log'!$D$2:$D$1001,"&lt;&gt;",'Flight log'!$B$2:$B$1001,"&gt;"&amp;EDATE(TODAY(),-12),'Flight log'!$B$2:$B$1001,"&lt;="&amp;TODAY())/60)</f>
      </c>
      <c r="F97" s="19">
        <f>IF($A97="","",COUNTIFS('Flight log'!$I$2:$I$1001,$A97,'Flight log'!$C$2:$C$1001,"&lt;&gt;",'Flight log'!$D$2:$D$1001,"&lt;&gt;",'Flight log'!$B$2:$B$1001,"&gt;"&amp;(TODAY()-90),'Flight log'!$B$2:$B$1001,"&lt;="&amp;TODAY()))</f>
      </c>
      <c r="G97" s="20">
        <f>IF($A97="","",SUMIFS('Flight log'!$E$2:$E$1001,'Flight log'!$I$2:$I$1001,$A97,'Flight log'!$C$2:$C$1001,"&lt;&gt;",'Flight log'!$D$2:$D$1001,"&lt;&gt;",'Flight log'!$B$2:$B$1001,"&gt;"&amp;(TODAY()-90),'Flight log'!$B$2:$B$1001,"&lt;="&amp;TODAY())/60)</f>
      </c>
    </row>
    <row r="98" spans="1:7" x14ac:dyDescent="0.25">
      <c r="A98">
        <f>IF(Aircraft!$A$42="","",Aircraft!$A$42)</f>
      </c>
      <c r="B98" s="19">
        <f>IF($A98="","",COUNTIFS('Flight log'!$I$2:$I$1001,$A98,'Flight log'!$C$2:$C$1001,"&lt;&gt;",'Flight log'!$D$2:$D$1001,"&lt;&gt;",'Flight log'!$B$2:$B$1001,"&gt;"&amp;0,'Flight log'!$B$2:$B$1001,"&lt;="&amp;TODAY()))</f>
      </c>
      <c r="C98" s="20">
        <f>IF($A98="","",SUMIFS('Flight log'!$E$2:$E$1001,'Flight log'!$I$2:$I$1001,$A98,'Flight log'!$C$2:$C$1001,"&lt;&gt;",'Flight log'!$D$2:$D$1001,"&lt;&gt;",'Flight log'!$B$2:$B$1001,"&gt;"&amp;0,'Flight log'!$B$2:$B$1001,"&lt;="&amp;TODAY())/60)</f>
      </c>
      <c r="D98" s="19">
        <f>IF($A98="","",COUNTIFS('Flight log'!$I$2:$I$1001,$A98,'Flight log'!$C$2:$C$1001,"&lt;&gt;",'Flight log'!$D$2:$D$1001,"&lt;&gt;",'Flight log'!$B$2:$B$1001,"&gt;"&amp;EDATE(TODAY(),-12),'Flight log'!$B$2:$B$1001,"&lt;="&amp;TODAY()))</f>
      </c>
      <c r="E98" s="20">
        <f>IF($A98="","",SUMIFS('Flight log'!$E$2:$E$1001,'Flight log'!$I$2:$I$1001,$A98,'Flight log'!$C$2:$C$1001,"&lt;&gt;",'Flight log'!$D$2:$D$1001,"&lt;&gt;",'Flight log'!$B$2:$B$1001,"&gt;"&amp;EDATE(TODAY(),-12),'Flight log'!$B$2:$B$1001,"&lt;="&amp;TODAY())/60)</f>
      </c>
      <c r="F98" s="19">
        <f>IF($A98="","",COUNTIFS('Flight log'!$I$2:$I$1001,$A98,'Flight log'!$C$2:$C$1001,"&lt;&gt;",'Flight log'!$D$2:$D$1001,"&lt;&gt;",'Flight log'!$B$2:$B$1001,"&gt;"&amp;(TODAY()-90),'Flight log'!$B$2:$B$1001,"&lt;="&amp;TODAY()))</f>
      </c>
      <c r="G98" s="20">
        <f>IF($A98="","",SUMIFS('Flight log'!$E$2:$E$1001,'Flight log'!$I$2:$I$1001,$A98,'Flight log'!$C$2:$C$1001,"&lt;&gt;",'Flight log'!$D$2:$D$1001,"&lt;&gt;",'Flight log'!$B$2:$B$1001,"&gt;"&amp;(TODAY()-90),'Flight log'!$B$2:$B$1001,"&lt;="&amp;TODAY())/60)</f>
      </c>
    </row>
    <row r="99" spans="1:7" x14ac:dyDescent="0.25">
      <c r="A99">
        <f>IF(Aircraft!$A$43="","",Aircraft!$A$43)</f>
      </c>
      <c r="B99" s="19">
        <f>IF($A99="","",COUNTIFS('Flight log'!$I$2:$I$1001,$A99,'Flight log'!$C$2:$C$1001,"&lt;&gt;",'Flight log'!$D$2:$D$1001,"&lt;&gt;",'Flight log'!$B$2:$B$1001,"&gt;"&amp;0,'Flight log'!$B$2:$B$1001,"&lt;="&amp;TODAY()))</f>
      </c>
      <c r="C99" s="20">
        <f>IF($A99="","",SUMIFS('Flight log'!$E$2:$E$1001,'Flight log'!$I$2:$I$1001,$A99,'Flight log'!$C$2:$C$1001,"&lt;&gt;",'Flight log'!$D$2:$D$1001,"&lt;&gt;",'Flight log'!$B$2:$B$1001,"&gt;"&amp;0,'Flight log'!$B$2:$B$1001,"&lt;="&amp;TODAY())/60)</f>
      </c>
      <c r="D99" s="19">
        <f>IF($A99="","",COUNTIFS('Flight log'!$I$2:$I$1001,$A99,'Flight log'!$C$2:$C$1001,"&lt;&gt;",'Flight log'!$D$2:$D$1001,"&lt;&gt;",'Flight log'!$B$2:$B$1001,"&gt;"&amp;EDATE(TODAY(),-12),'Flight log'!$B$2:$B$1001,"&lt;="&amp;TODAY()))</f>
      </c>
      <c r="E99" s="20">
        <f>IF($A99="","",SUMIFS('Flight log'!$E$2:$E$1001,'Flight log'!$I$2:$I$1001,$A99,'Flight log'!$C$2:$C$1001,"&lt;&gt;",'Flight log'!$D$2:$D$1001,"&lt;&gt;",'Flight log'!$B$2:$B$1001,"&gt;"&amp;EDATE(TODAY(),-12),'Flight log'!$B$2:$B$1001,"&lt;="&amp;TODAY())/60)</f>
      </c>
      <c r="F99" s="19">
        <f>IF($A99="","",COUNTIFS('Flight log'!$I$2:$I$1001,$A99,'Flight log'!$C$2:$C$1001,"&lt;&gt;",'Flight log'!$D$2:$D$1001,"&lt;&gt;",'Flight log'!$B$2:$B$1001,"&gt;"&amp;(TODAY()-90),'Flight log'!$B$2:$B$1001,"&lt;="&amp;TODAY()))</f>
      </c>
      <c r="G99" s="20">
        <f>IF($A99="","",SUMIFS('Flight log'!$E$2:$E$1001,'Flight log'!$I$2:$I$1001,$A99,'Flight log'!$C$2:$C$1001,"&lt;&gt;",'Flight log'!$D$2:$D$1001,"&lt;&gt;",'Flight log'!$B$2:$B$1001,"&gt;"&amp;(TODAY()-90),'Flight log'!$B$2:$B$1001,"&lt;="&amp;TODAY())/60)</f>
      </c>
    </row>
    <row r="100" spans="1:7" x14ac:dyDescent="0.25">
      <c r="A100">
        <f>IF(Aircraft!$A$44="","",Aircraft!$A$44)</f>
      </c>
      <c r="B100" s="19">
        <f>IF($A100="","",COUNTIFS('Flight log'!$I$2:$I$1001,$A100,'Flight log'!$C$2:$C$1001,"&lt;&gt;",'Flight log'!$D$2:$D$1001,"&lt;&gt;",'Flight log'!$B$2:$B$1001,"&gt;"&amp;0,'Flight log'!$B$2:$B$1001,"&lt;="&amp;TODAY()))</f>
      </c>
      <c r="C100" s="20">
        <f>IF($A100="","",SUMIFS('Flight log'!$E$2:$E$1001,'Flight log'!$I$2:$I$1001,$A100,'Flight log'!$C$2:$C$1001,"&lt;&gt;",'Flight log'!$D$2:$D$1001,"&lt;&gt;",'Flight log'!$B$2:$B$1001,"&gt;"&amp;0,'Flight log'!$B$2:$B$1001,"&lt;="&amp;TODAY())/60)</f>
      </c>
      <c r="D100" s="19">
        <f>IF($A100="","",COUNTIFS('Flight log'!$I$2:$I$1001,$A100,'Flight log'!$C$2:$C$1001,"&lt;&gt;",'Flight log'!$D$2:$D$1001,"&lt;&gt;",'Flight log'!$B$2:$B$1001,"&gt;"&amp;EDATE(TODAY(),-12),'Flight log'!$B$2:$B$1001,"&lt;="&amp;TODAY()))</f>
      </c>
      <c r="E100" s="20">
        <f>IF($A100="","",SUMIFS('Flight log'!$E$2:$E$1001,'Flight log'!$I$2:$I$1001,$A100,'Flight log'!$C$2:$C$1001,"&lt;&gt;",'Flight log'!$D$2:$D$1001,"&lt;&gt;",'Flight log'!$B$2:$B$1001,"&gt;"&amp;EDATE(TODAY(),-12),'Flight log'!$B$2:$B$1001,"&lt;="&amp;TODAY())/60)</f>
      </c>
      <c r="F100" s="19">
        <f>IF($A100="","",COUNTIFS('Flight log'!$I$2:$I$1001,$A100,'Flight log'!$C$2:$C$1001,"&lt;&gt;",'Flight log'!$D$2:$D$1001,"&lt;&gt;",'Flight log'!$B$2:$B$1001,"&gt;"&amp;(TODAY()-90),'Flight log'!$B$2:$B$1001,"&lt;="&amp;TODAY()))</f>
      </c>
      <c r="G100" s="20">
        <f>IF($A100="","",SUMIFS('Flight log'!$E$2:$E$1001,'Flight log'!$I$2:$I$1001,$A100,'Flight log'!$C$2:$C$1001,"&lt;&gt;",'Flight log'!$D$2:$D$1001,"&lt;&gt;",'Flight log'!$B$2:$B$1001,"&gt;"&amp;(TODAY()-90),'Flight log'!$B$2:$B$1001,"&lt;="&amp;TODAY())/60)</f>
      </c>
    </row>
    <row r="101" spans="1:7" x14ac:dyDescent="0.25">
      <c r="A101">
        <f>IF(Aircraft!$A$45="","",Aircraft!$A$45)</f>
      </c>
      <c r="B101" s="19">
        <f>IF($A101="","",COUNTIFS('Flight log'!$I$2:$I$1001,$A101,'Flight log'!$C$2:$C$1001,"&lt;&gt;",'Flight log'!$D$2:$D$1001,"&lt;&gt;",'Flight log'!$B$2:$B$1001,"&gt;"&amp;0,'Flight log'!$B$2:$B$1001,"&lt;="&amp;TODAY()))</f>
      </c>
      <c r="C101" s="20">
        <f>IF($A101="","",SUMIFS('Flight log'!$E$2:$E$1001,'Flight log'!$I$2:$I$1001,$A101,'Flight log'!$C$2:$C$1001,"&lt;&gt;",'Flight log'!$D$2:$D$1001,"&lt;&gt;",'Flight log'!$B$2:$B$1001,"&gt;"&amp;0,'Flight log'!$B$2:$B$1001,"&lt;="&amp;TODAY())/60)</f>
      </c>
      <c r="D101" s="19">
        <f>IF($A101="","",COUNTIFS('Flight log'!$I$2:$I$1001,$A101,'Flight log'!$C$2:$C$1001,"&lt;&gt;",'Flight log'!$D$2:$D$1001,"&lt;&gt;",'Flight log'!$B$2:$B$1001,"&gt;"&amp;EDATE(TODAY(),-12),'Flight log'!$B$2:$B$1001,"&lt;="&amp;TODAY()))</f>
      </c>
      <c r="E101" s="20">
        <f>IF($A101="","",SUMIFS('Flight log'!$E$2:$E$1001,'Flight log'!$I$2:$I$1001,$A101,'Flight log'!$C$2:$C$1001,"&lt;&gt;",'Flight log'!$D$2:$D$1001,"&lt;&gt;",'Flight log'!$B$2:$B$1001,"&gt;"&amp;EDATE(TODAY(),-12),'Flight log'!$B$2:$B$1001,"&lt;="&amp;TODAY())/60)</f>
      </c>
      <c r="F101" s="19">
        <f>IF($A101="","",COUNTIFS('Flight log'!$I$2:$I$1001,$A101,'Flight log'!$C$2:$C$1001,"&lt;&gt;",'Flight log'!$D$2:$D$1001,"&lt;&gt;",'Flight log'!$B$2:$B$1001,"&gt;"&amp;(TODAY()-90),'Flight log'!$B$2:$B$1001,"&lt;="&amp;TODAY()))</f>
      </c>
      <c r="G101" s="20">
        <f>IF($A101="","",SUMIFS('Flight log'!$E$2:$E$1001,'Flight log'!$I$2:$I$1001,$A101,'Flight log'!$C$2:$C$1001,"&lt;&gt;",'Flight log'!$D$2:$D$1001,"&lt;&gt;",'Flight log'!$B$2:$B$1001,"&gt;"&amp;(TODAY()-90),'Flight log'!$B$2:$B$1001,"&lt;="&amp;TODAY())/60)</f>
      </c>
    </row>
    <row r="102" spans="1:7" x14ac:dyDescent="0.25">
      <c r="A102">
        <f>IF(Aircraft!$A$46="","",Aircraft!$A$46)</f>
      </c>
      <c r="B102" s="19">
        <f>IF($A102="","",COUNTIFS('Flight log'!$I$2:$I$1001,$A102,'Flight log'!$C$2:$C$1001,"&lt;&gt;",'Flight log'!$D$2:$D$1001,"&lt;&gt;",'Flight log'!$B$2:$B$1001,"&gt;"&amp;0,'Flight log'!$B$2:$B$1001,"&lt;="&amp;TODAY()))</f>
      </c>
      <c r="C102" s="20">
        <f>IF($A102="","",SUMIFS('Flight log'!$E$2:$E$1001,'Flight log'!$I$2:$I$1001,$A102,'Flight log'!$C$2:$C$1001,"&lt;&gt;",'Flight log'!$D$2:$D$1001,"&lt;&gt;",'Flight log'!$B$2:$B$1001,"&gt;"&amp;0,'Flight log'!$B$2:$B$1001,"&lt;="&amp;TODAY())/60)</f>
      </c>
      <c r="D102" s="19">
        <f>IF($A102="","",COUNTIFS('Flight log'!$I$2:$I$1001,$A102,'Flight log'!$C$2:$C$1001,"&lt;&gt;",'Flight log'!$D$2:$D$1001,"&lt;&gt;",'Flight log'!$B$2:$B$1001,"&gt;"&amp;EDATE(TODAY(),-12),'Flight log'!$B$2:$B$1001,"&lt;="&amp;TODAY()))</f>
      </c>
      <c r="E102" s="20">
        <f>IF($A102="","",SUMIFS('Flight log'!$E$2:$E$1001,'Flight log'!$I$2:$I$1001,$A102,'Flight log'!$C$2:$C$1001,"&lt;&gt;",'Flight log'!$D$2:$D$1001,"&lt;&gt;",'Flight log'!$B$2:$B$1001,"&gt;"&amp;EDATE(TODAY(),-12),'Flight log'!$B$2:$B$1001,"&lt;="&amp;TODAY())/60)</f>
      </c>
      <c r="F102" s="19">
        <f>IF($A102="","",COUNTIFS('Flight log'!$I$2:$I$1001,$A102,'Flight log'!$C$2:$C$1001,"&lt;&gt;",'Flight log'!$D$2:$D$1001,"&lt;&gt;",'Flight log'!$B$2:$B$1001,"&gt;"&amp;(TODAY()-90),'Flight log'!$B$2:$B$1001,"&lt;="&amp;TODAY()))</f>
      </c>
      <c r="G102" s="20">
        <f>IF($A102="","",SUMIFS('Flight log'!$E$2:$E$1001,'Flight log'!$I$2:$I$1001,$A102,'Flight log'!$C$2:$C$1001,"&lt;&gt;",'Flight log'!$D$2:$D$1001,"&lt;&gt;",'Flight log'!$B$2:$B$1001,"&gt;"&amp;(TODAY()-90),'Flight log'!$B$2:$B$1001,"&lt;="&amp;TODAY())/60)</f>
      </c>
    </row>
    <row r="103" spans="1:7" x14ac:dyDescent="0.25">
      <c r="A103">
        <f>IF(Aircraft!$A$47="","",Aircraft!$A$47)</f>
      </c>
      <c r="B103" s="19">
        <f>IF($A103="","",COUNTIFS('Flight log'!$I$2:$I$1001,$A103,'Flight log'!$C$2:$C$1001,"&lt;&gt;",'Flight log'!$D$2:$D$1001,"&lt;&gt;",'Flight log'!$B$2:$B$1001,"&gt;"&amp;0,'Flight log'!$B$2:$B$1001,"&lt;="&amp;TODAY()))</f>
      </c>
      <c r="C103" s="20">
        <f>IF($A103="","",SUMIFS('Flight log'!$E$2:$E$1001,'Flight log'!$I$2:$I$1001,$A103,'Flight log'!$C$2:$C$1001,"&lt;&gt;",'Flight log'!$D$2:$D$1001,"&lt;&gt;",'Flight log'!$B$2:$B$1001,"&gt;"&amp;0,'Flight log'!$B$2:$B$1001,"&lt;="&amp;TODAY())/60)</f>
      </c>
      <c r="D103" s="19">
        <f>IF($A103="","",COUNTIFS('Flight log'!$I$2:$I$1001,$A103,'Flight log'!$C$2:$C$1001,"&lt;&gt;",'Flight log'!$D$2:$D$1001,"&lt;&gt;",'Flight log'!$B$2:$B$1001,"&gt;"&amp;EDATE(TODAY(),-12),'Flight log'!$B$2:$B$1001,"&lt;="&amp;TODAY()))</f>
      </c>
      <c r="E103" s="20">
        <f>IF($A103="","",SUMIFS('Flight log'!$E$2:$E$1001,'Flight log'!$I$2:$I$1001,$A103,'Flight log'!$C$2:$C$1001,"&lt;&gt;",'Flight log'!$D$2:$D$1001,"&lt;&gt;",'Flight log'!$B$2:$B$1001,"&gt;"&amp;EDATE(TODAY(),-12),'Flight log'!$B$2:$B$1001,"&lt;="&amp;TODAY())/60)</f>
      </c>
      <c r="F103" s="19">
        <f>IF($A103="","",COUNTIFS('Flight log'!$I$2:$I$1001,$A103,'Flight log'!$C$2:$C$1001,"&lt;&gt;",'Flight log'!$D$2:$D$1001,"&lt;&gt;",'Flight log'!$B$2:$B$1001,"&gt;"&amp;(TODAY()-90),'Flight log'!$B$2:$B$1001,"&lt;="&amp;TODAY()))</f>
      </c>
      <c r="G103" s="20">
        <f>IF($A103="","",SUMIFS('Flight log'!$E$2:$E$1001,'Flight log'!$I$2:$I$1001,$A103,'Flight log'!$C$2:$C$1001,"&lt;&gt;",'Flight log'!$D$2:$D$1001,"&lt;&gt;",'Flight log'!$B$2:$B$1001,"&gt;"&amp;(TODAY()-90),'Flight log'!$B$2:$B$1001,"&lt;="&amp;TODAY())/60)</f>
      </c>
    </row>
    <row r="104" spans="1:7" x14ac:dyDescent="0.25">
      <c r="A104">
        <f>IF(Aircraft!$A$48="","",Aircraft!$A$48)</f>
      </c>
      <c r="B104" s="19">
        <f>IF($A104="","",COUNTIFS('Flight log'!$I$2:$I$1001,$A104,'Flight log'!$C$2:$C$1001,"&lt;&gt;",'Flight log'!$D$2:$D$1001,"&lt;&gt;",'Flight log'!$B$2:$B$1001,"&gt;"&amp;0,'Flight log'!$B$2:$B$1001,"&lt;="&amp;TODAY()))</f>
      </c>
      <c r="C104" s="20">
        <f>IF($A104="","",SUMIFS('Flight log'!$E$2:$E$1001,'Flight log'!$I$2:$I$1001,$A104,'Flight log'!$C$2:$C$1001,"&lt;&gt;",'Flight log'!$D$2:$D$1001,"&lt;&gt;",'Flight log'!$B$2:$B$1001,"&gt;"&amp;0,'Flight log'!$B$2:$B$1001,"&lt;="&amp;TODAY())/60)</f>
      </c>
      <c r="D104" s="19">
        <f>IF($A104="","",COUNTIFS('Flight log'!$I$2:$I$1001,$A104,'Flight log'!$C$2:$C$1001,"&lt;&gt;",'Flight log'!$D$2:$D$1001,"&lt;&gt;",'Flight log'!$B$2:$B$1001,"&gt;"&amp;EDATE(TODAY(),-12),'Flight log'!$B$2:$B$1001,"&lt;="&amp;TODAY()))</f>
      </c>
      <c r="E104" s="20">
        <f>IF($A104="","",SUMIFS('Flight log'!$E$2:$E$1001,'Flight log'!$I$2:$I$1001,$A104,'Flight log'!$C$2:$C$1001,"&lt;&gt;",'Flight log'!$D$2:$D$1001,"&lt;&gt;",'Flight log'!$B$2:$B$1001,"&gt;"&amp;EDATE(TODAY(),-12),'Flight log'!$B$2:$B$1001,"&lt;="&amp;TODAY())/60)</f>
      </c>
      <c r="F104" s="19">
        <f>IF($A104="","",COUNTIFS('Flight log'!$I$2:$I$1001,$A104,'Flight log'!$C$2:$C$1001,"&lt;&gt;",'Flight log'!$D$2:$D$1001,"&lt;&gt;",'Flight log'!$B$2:$B$1001,"&gt;"&amp;(TODAY()-90),'Flight log'!$B$2:$B$1001,"&lt;="&amp;TODAY()))</f>
      </c>
      <c r="G104" s="20">
        <f>IF($A104="","",SUMIFS('Flight log'!$E$2:$E$1001,'Flight log'!$I$2:$I$1001,$A104,'Flight log'!$C$2:$C$1001,"&lt;&gt;",'Flight log'!$D$2:$D$1001,"&lt;&gt;",'Flight log'!$B$2:$B$1001,"&gt;"&amp;(TODAY()-90),'Flight log'!$B$2:$B$1001,"&lt;="&amp;TODAY())/60)</f>
      </c>
    </row>
    <row r="105" spans="1:7" x14ac:dyDescent="0.25">
      <c r="A105">
        <f>IF(Aircraft!$A$49="","",Aircraft!$A$49)</f>
      </c>
      <c r="B105" s="19">
        <f>IF($A105="","",COUNTIFS('Flight log'!$I$2:$I$1001,$A105,'Flight log'!$C$2:$C$1001,"&lt;&gt;",'Flight log'!$D$2:$D$1001,"&lt;&gt;",'Flight log'!$B$2:$B$1001,"&gt;"&amp;0,'Flight log'!$B$2:$B$1001,"&lt;="&amp;TODAY()))</f>
      </c>
      <c r="C105" s="20">
        <f>IF($A105="","",SUMIFS('Flight log'!$E$2:$E$1001,'Flight log'!$I$2:$I$1001,$A105,'Flight log'!$C$2:$C$1001,"&lt;&gt;",'Flight log'!$D$2:$D$1001,"&lt;&gt;",'Flight log'!$B$2:$B$1001,"&gt;"&amp;0,'Flight log'!$B$2:$B$1001,"&lt;="&amp;TODAY())/60)</f>
      </c>
      <c r="D105" s="19">
        <f>IF($A105="","",COUNTIFS('Flight log'!$I$2:$I$1001,$A105,'Flight log'!$C$2:$C$1001,"&lt;&gt;",'Flight log'!$D$2:$D$1001,"&lt;&gt;",'Flight log'!$B$2:$B$1001,"&gt;"&amp;EDATE(TODAY(),-12),'Flight log'!$B$2:$B$1001,"&lt;="&amp;TODAY()))</f>
      </c>
      <c r="E105" s="20">
        <f>IF($A105="","",SUMIFS('Flight log'!$E$2:$E$1001,'Flight log'!$I$2:$I$1001,$A105,'Flight log'!$C$2:$C$1001,"&lt;&gt;",'Flight log'!$D$2:$D$1001,"&lt;&gt;",'Flight log'!$B$2:$B$1001,"&gt;"&amp;EDATE(TODAY(),-12),'Flight log'!$B$2:$B$1001,"&lt;="&amp;TODAY())/60)</f>
      </c>
      <c r="F105" s="19">
        <f>IF($A105="","",COUNTIFS('Flight log'!$I$2:$I$1001,$A105,'Flight log'!$C$2:$C$1001,"&lt;&gt;",'Flight log'!$D$2:$D$1001,"&lt;&gt;",'Flight log'!$B$2:$B$1001,"&gt;"&amp;(TODAY()-90),'Flight log'!$B$2:$B$1001,"&lt;="&amp;TODAY()))</f>
      </c>
      <c r="G105" s="20">
        <f>IF($A105="","",SUMIFS('Flight log'!$E$2:$E$1001,'Flight log'!$I$2:$I$1001,$A105,'Flight log'!$C$2:$C$1001,"&lt;&gt;",'Flight log'!$D$2:$D$1001,"&lt;&gt;",'Flight log'!$B$2:$B$1001,"&gt;"&amp;(TODAY()-90),'Flight log'!$B$2:$B$1001,"&lt;="&amp;TODAY())/60)</f>
      </c>
    </row>
    <row r="106" spans="1:7" x14ac:dyDescent="0.25">
      <c r="A106">
        <f>IF(Aircraft!$A$50="","",Aircraft!$A$50)</f>
      </c>
      <c r="B106" s="19">
        <f>IF($A106="","",COUNTIFS('Flight log'!$I$2:$I$1001,$A106,'Flight log'!$C$2:$C$1001,"&lt;&gt;",'Flight log'!$D$2:$D$1001,"&lt;&gt;",'Flight log'!$B$2:$B$1001,"&gt;"&amp;0,'Flight log'!$B$2:$B$1001,"&lt;="&amp;TODAY()))</f>
      </c>
      <c r="C106" s="20">
        <f>IF($A106="","",SUMIFS('Flight log'!$E$2:$E$1001,'Flight log'!$I$2:$I$1001,$A106,'Flight log'!$C$2:$C$1001,"&lt;&gt;",'Flight log'!$D$2:$D$1001,"&lt;&gt;",'Flight log'!$B$2:$B$1001,"&gt;"&amp;0,'Flight log'!$B$2:$B$1001,"&lt;="&amp;TODAY())/60)</f>
      </c>
      <c r="D106" s="19">
        <f>IF($A106="","",COUNTIFS('Flight log'!$I$2:$I$1001,$A106,'Flight log'!$C$2:$C$1001,"&lt;&gt;",'Flight log'!$D$2:$D$1001,"&lt;&gt;",'Flight log'!$B$2:$B$1001,"&gt;"&amp;EDATE(TODAY(),-12),'Flight log'!$B$2:$B$1001,"&lt;="&amp;TODAY()))</f>
      </c>
      <c r="E106" s="20">
        <f>IF($A106="","",SUMIFS('Flight log'!$E$2:$E$1001,'Flight log'!$I$2:$I$1001,$A106,'Flight log'!$C$2:$C$1001,"&lt;&gt;",'Flight log'!$D$2:$D$1001,"&lt;&gt;",'Flight log'!$B$2:$B$1001,"&gt;"&amp;EDATE(TODAY(),-12),'Flight log'!$B$2:$B$1001,"&lt;="&amp;TODAY())/60)</f>
      </c>
      <c r="F106" s="19">
        <f>IF($A106="","",COUNTIFS('Flight log'!$I$2:$I$1001,$A106,'Flight log'!$C$2:$C$1001,"&lt;&gt;",'Flight log'!$D$2:$D$1001,"&lt;&gt;",'Flight log'!$B$2:$B$1001,"&gt;"&amp;(TODAY()-90),'Flight log'!$B$2:$B$1001,"&lt;="&amp;TODAY()))</f>
      </c>
      <c r="G106" s="20">
        <f>IF($A106="","",SUMIFS('Flight log'!$E$2:$E$1001,'Flight log'!$I$2:$I$1001,$A106,'Flight log'!$C$2:$C$1001,"&lt;&gt;",'Flight log'!$D$2:$D$1001,"&lt;&gt;",'Flight log'!$B$2:$B$1001,"&gt;"&amp;(TODAY()-90),'Flight log'!$B$2:$B$1001,"&lt;="&amp;TODAY())/60)</f>
      </c>
    </row>
    <row r="107" spans="1:7" x14ac:dyDescent="0.25">
      <c r="A107">
        <f>IF(Aircraft!$A$51="","",Aircraft!$A$51)</f>
      </c>
      <c r="B107" s="19">
        <f>IF($A107="","",COUNTIFS('Flight log'!$I$2:$I$1001,$A107,'Flight log'!$C$2:$C$1001,"&lt;&gt;",'Flight log'!$D$2:$D$1001,"&lt;&gt;",'Flight log'!$B$2:$B$1001,"&gt;"&amp;0,'Flight log'!$B$2:$B$1001,"&lt;="&amp;TODAY()))</f>
      </c>
      <c r="C107" s="20">
        <f>IF($A107="","",SUMIFS('Flight log'!$E$2:$E$1001,'Flight log'!$I$2:$I$1001,$A107,'Flight log'!$C$2:$C$1001,"&lt;&gt;",'Flight log'!$D$2:$D$1001,"&lt;&gt;",'Flight log'!$B$2:$B$1001,"&gt;"&amp;0,'Flight log'!$B$2:$B$1001,"&lt;="&amp;TODAY())/60)</f>
      </c>
      <c r="D107" s="19">
        <f>IF($A107="","",COUNTIFS('Flight log'!$I$2:$I$1001,$A107,'Flight log'!$C$2:$C$1001,"&lt;&gt;",'Flight log'!$D$2:$D$1001,"&lt;&gt;",'Flight log'!$B$2:$B$1001,"&gt;"&amp;EDATE(TODAY(),-12),'Flight log'!$B$2:$B$1001,"&lt;="&amp;TODAY()))</f>
      </c>
      <c r="E107" s="20">
        <f>IF($A107="","",SUMIFS('Flight log'!$E$2:$E$1001,'Flight log'!$I$2:$I$1001,$A107,'Flight log'!$C$2:$C$1001,"&lt;&gt;",'Flight log'!$D$2:$D$1001,"&lt;&gt;",'Flight log'!$B$2:$B$1001,"&gt;"&amp;EDATE(TODAY(),-12),'Flight log'!$B$2:$B$1001,"&lt;="&amp;TODAY())/60)</f>
      </c>
      <c r="F107" s="19">
        <f>IF($A107="","",COUNTIFS('Flight log'!$I$2:$I$1001,$A107,'Flight log'!$C$2:$C$1001,"&lt;&gt;",'Flight log'!$D$2:$D$1001,"&lt;&gt;",'Flight log'!$B$2:$B$1001,"&gt;"&amp;(TODAY()-90),'Flight log'!$B$2:$B$1001,"&lt;="&amp;TODAY()))</f>
      </c>
      <c r="G107" s="20">
        <f>IF($A107="","",SUMIFS('Flight log'!$E$2:$E$1001,'Flight log'!$I$2:$I$1001,$A107,'Flight log'!$C$2:$C$1001,"&lt;&gt;",'Flight log'!$D$2:$D$1001,"&lt;&gt;",'Flight log'!$B$2:$B$1001,"&gt;"&amp;(TODAY()-90),'Flight log'!$B$2:$B$1001,"&lt;="&amp;TODAY())/60)</f>
      </c>
    </row>
    <row r="108" spans="1:7" x14ac:dyDescent="0.25">
      <c r="A108" s="21" t="s">
        <v>168</v>
      </c>
      <c r="B108" s="22">
        <f>COUNTIFS('Flight log'!$C$2:$C$1001,"&lt;&gt;",'Flight log'!$D$2:$D$1001,"&lt;&gt;",'Flight log'!$B$2:$B$1001,"&gt;"&amp;0,'Flight log'!$B$2:$B$1001,"&lt;="&amp;TODAY())</f>
      </c>
      <c r="C108" s="23">
        <f>SUMIFS('Flight log'!$E$2:$E$1001,'Flight log'!$C$2:$C$1001,"&lt;&gt;",'Flight log'!$D$2:$D$1001,"&lt;&gt;",'Flight log'!$B$2:$B$1001,"&gt;"&amp;0,'Flight log'!$B$2:$B$1001,"&lt;="&amp;TODAY())/60</f>
      </c>
      <c r="D108" s="22">
        <f>COUNTIFS('Flight log'!$C$2:$C$1001,"&lt;&gt;",'Flight log'!$D$2:$D$1001,"&lt;&gt;",'Flight log'!$B$2:$B$1001,"&gt;"&amp;EDATE(TODAY(),-12),'Flight log'!$B$2:$B$1001,"&lt;="&amp;TODAY())</f>
      </c>
      <c r="E108" s="23">
        <f>SUMIFS('Flight log'!$E$2:$E$1001,'Flight log'!$C$2:$C$1001,"&lt;&gt;",'Flight log'!$D$2:$D$1001,"&lt;&gt;",'Flight log'!$B$2:$B$1001,"&gt;"&amp;EDATE(TODAY(),-12),'Flight log'!$B$2:$B$1001,"&lt;="&amp;TODAY())/60</f>
      </c>
      <c r="F108" s="22">
        <f>COUNTIFS('Flight log'!$C$2:$C$1001,"&lt;&gt;",'Flight log'!$D$2:$D$1001,"&lt;&gt;",'Flight log'!$B$2:$B$1001,"&gt;"&amp;(TODAY()-90),'Flight log'!$B$2:$B$1001,"&lt;="&amp;TODAY())</f>
      </c>
      <c r="G108" s="23">
        <f>SUMIFS('Flight log'!$E$2:$E$1001,'Flight log'!$C$2:$C$1001,"&lt;&gt;",'Flight log'!$D$2:$D$1001,"&lt;&gt;",'Flight log'!$B$2:$B$1001,"&gt;"&amp;(TODAY()-90),'Flight log'!$B$2:$B$1001,"&lt;="&amp;TODAY())/60</f>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How to use</vt:lpstr>
      <vt:lpstr>Flight log</vt:lpstr>
      <vt:lpstr>Pilots</vt:lpstr>
      <vt:lpstr>Aircraft</vt:lpstr>
      <vt:lpstr>Totals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DroneBundle</dc:creator>
  <dc:title>Drone Flight Log Template</dc:title>
  <dc:subject>A free Part 107 flight log with pilot and aircraft records and automatic totals</dc:subject>
  <dc:description/>
  <cp:keywords/>
  <cp:category/>
  <cp:lastModifiedBy>Unknown</cp:lastModifiedBy>
  <dcterms:created xsi:type="dcterms:W3CDTF">2026-10-21T00:00:00Z</dcterms:created>
  <dcterms:modified xsi:type="dcterms:W3CDTF">2026-10-21T00:00:00Z</dcterms:modified>
</cp:coreProperties>
</file>